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55531b615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1ef7f7316374b25"/>
    <x:sheet xmlns:r="http://schemas.openxmlformats.org/officeDocument/2006/relationships" name="Base 61x27" sheetId="2" r:id="R22fc0120fe8c4862"/>
    <x:sheet xmlns:r="http://schemas.openxmlformats.org/officeDocument/2006/relationships" name="Catálogo 61" sheetId="3" r:id="R2bf4ec1bd3184218"/>
    <x:sheet xmlns:r="http://schemas.openxmlformats.org/officeDocument/2006/relationships" name="Inputs auditoria" sheetId="4" r:id="Rd3c2f61a38ed4b7d"/>
    <x:sheet xmlns:r="http://schemas.openxmlformats.org/officeDocument/2006/relationships" name="Proveniência correções" sheetId="5" r:id="R32b02ca36034487e"/>
    <x:sheet xmlns:r="http://schemas.openxmlformats.org/officeDocument/2006/relationships" name="EIS decomposição" sheetId="6" r:id="R1127b9555c4f4e5d"/>
    <x:sheet xmlns:r="http://schemas.openxmlformats.org/officeDocument/2006/relationships" name="Dimensões 61" sheetId="7" r:id="R7e21b314b504455d"/>
    <x:sheet xmlns:r="http://schemas.openxmlformats.org/officeDocument/2006/relationships" name="Dimensões auditadas" sheetId="8" r:id="R12a41dcfe5444564"/>
    <x:sheet xmlns:r="http://schemas.openxmlformats.org/officeDocument/2006/relationships" name="Ranking ICE" sheetId="9" r:id="R4912dcfdb90447e7"/>
    <x:sheet xmlns:r="http://schemas.openxmlformats.org/officeDocument/2006/relationships" name="Comparação modelos" sheetId="10" r:id="R7044893a4b11404f"/>
    <x:sheet xmlns:r="http://schemas.openxmlformats.org/officeDocument/2006/relationships" name="Pilares" sheetId="11" r:id="Re5207e78ab354f24"/>
    <x:sheet xmlns:r="http://schemas.openxmlformats.org/officeDocument/2006/relationships" name="Leave-one-out" sheetId="12" r:id="R8fa1dc62038745d2"/>
    <x:sheet xmlns:r="http://schemas.openxmlformats.org/officeDocument/2006/relationships" name="Correlações" sheetId="13" r:id="R7099a1c789ed4eb7"/>
    <x:sheet xmlns:r="http://schemas.openxmlformats.org/officeDocument/2006/relationships" name="Imputações" sheetId="14" r:id="R0dc165aac9a74ef4"/>
    <x:sheet xmlns:r="http://schemas.openxmlformats.org/officeDocument/2006/relationships" name="Fontes" sheetId="15" r:id="R3d438781adad4b44"/>
    <x:sheet xmlns:r="http://schemas.openxmlformats.org/officeDocument/2006/relationships" name="QIE ILE" sheetId="16" r:id="R21494b9461bb4fae"/>
    <x:sheet xmlns:r="http://schemas.openxmlformats.org/officeDocument/2006/relationships" name="Controlos" sheetId="17" r:id="R9c007d9297754000"/>
    <x:sheet xmlns:r="http://schemas.openxmlformats.org/officeDocument/2006/relationships" name="Robustez pesos" sheetId="18" r:id="R3339a8906e2c4493"/>
  </x:sheets>
</x:workbook>
</file>

<file path=xl/sharedStrings.xml><?xml version="1.0" encoding="utf-8"?>
<x:sst xmlns:x="http://schemas.openxmlformats.org/spreadsheetml/2006/main">
  <x:si>
    <x:t xml:space="preserve">ICE · matriz integral auditável e reproduzível · UE-27 · 2026</x:t>
  </x:si>
  <x:si>
    <x:t xml:space="preserve">Versão</x:t>
  </x:si>
  <x:si>
    <x:t xml:space="preserve">Objeto</x:t>
  </x:si>
  <x:si>
    <x:t xml:space="preserve">Modelo principal recalculado com a especificação original, preservando a cadeia de dados e transparência da auditoria 2.1.</x:t>
  </x:si>
  <x:si>
    <x:t xml:space="preserve">Cobertura</x:t>
  </x:si>
  <x:si>
    <x:t xml:space="preserve">1 647 registos; 61 indicadores; 27 Estados-Membros; zero valores brutos ausentes.</x:t>
  </x:si>
  <x:si>
    <x:t xml:space="preserve">Modelo principal</x:t>
  </x:si>
  <x:si>
    <x:t xml:space="preserve">Prosperidade por AIC e rendimento disponível ajustado; Inovação por EIS restrito aos blocos 1.x–3.x, excluindo todos os impactos 4.x.</x:t>
  </x:si>
  <x:si>
    <x:t xml:space="preserve">Fundamento</x:t>
  </x:si>
  <x:si>
    <x:t xml:space="preserve">AIC reduz a distorção da contabilidade multinacional; a exclusão dos 4.x evita duplicar 4.2.1 e 4.2.2, já usados na Competitividade externa.</x:t>
  </x:si>
  <x:si>
    <x:t xml:space="preserve">Alternativa rejeitada</x:t>
  </x:si>
  <x:si>
    <x:t xml:space="preserve">PIB per capita PPC 2025 e SII completo do EIS 2026 permanecem documentados apenas como análise de sensibilidade.</x:t>
  </x:si>
  <x:si>
    <x:t xml:space="preserve">Normalização</x:t>
  </x:si>
  <x:si>
    <x:t xml:space="preserve">Percentil de posição UE-27 com empates: pior=0, melhor=100; orientação invertida quando “Menor é melhor”.</x:t>
  </x:si>
  <x:si>
    <x:t xml:space="preserve">Agregação</x:t>
  </x:si>
  <x:si>
    <x:t xml:space="preserve">Pesos internos do catálogo; pilares equilibrados; nove dimensões com peso igual de 1/9.</x:t>
  </x:si>
  <x:si>
    <x:t xml:space="preserve">Dupla contagem</x:t>
  </x:si>
  <x:si>
    <x:t xml:space="preserve">EIS 4.2.1 e 4.2.2 entram exclusivamente na Competitividade externa e não na Inovação.</x:t>
  </x:si>
  <x:si>
    <x:t xml:space="preserve">Atualidade</x:t>
  </x:si>
  <x:si>
    <x:t xml:space="preserve">Resultado Portugal</x:t>
  </x:si>
  <x:si>
    <x:t xml:space="preserve">Robustez</x:t>
  </x:si>
  <x:si>
    <x:t xml:space="preserve">Limite epistemológico</x:t>
  </x:si>
  <x:si>
    <x:t xml:space="preserve">O ICE é um índice composto da Democracia Plena; as fontes de base são oficiais, mas a seleção, normalização e ponderação são decisões metodológicas documentadas.</x:t>
  </x:si>
  <x:si>
    <x:t xml:space="preserve">Regra de atualização</x:t>
  </x:si>
  <x:si>
    <x:t xml:space="preserve">Atualizar os 27 países simultaneamente; qualquer alteração de especificação exige comparação integral e decisão expressa.</x:t>
  </x:si>
  <x:si>
    <x:t xml:space="preserve">Indicador</x:t>
  </x:si>
  <x:si>
    <x:t xml:space="preserve">País</x:t>
  </x:si>
  <x:si>
    <x:t xml:space="preserve">Nome do país</x:t>
  </x:si>
  <x:si>
    <x:t xml:space="preserve">Valor bruto</x:t>
  </x:si>
  <x:si>
    <x:t xml:space="preserve">Unidade</x:t>
  </x:si>
  <x:si>
    <x:t xml:space="preserve">Ano</x:t>
  </x:si>
  <x:si>
    <x:t xml:space="preserve">Edição</x:t>
  </x:si>
  <x:si>
    <x:t xml:space="preserve">Fonte</x:t>
  </x:si>
  <x:si>
    <x:t xml:space="preserve">URL</x:t>
  </x:si>
  <x:si>
    <x:t xml:space="preserve">Variável fonte</x:t>
  </x:si>
  <x:si>
    <x:t xml:space="preserve">Orientação</x:t>
  </x:si>
  <x:si>
    <x:t xml:space="preserve">Pilar</x:t>
  </x:si>
  <x:si>
    <x:t xml:space="preserve">Dimensão</x:t>
  </x:si>
  <x:si>
    <x:t xml:space="preserve">Peso interno</x:t>
  </x:si>
  <x:si>
    <x:t xml:space="preserve">Peso dimensão</x:t>
  </x:si>
  <x:si>
    <x:t xml:space="preserve">Peso ICE</x:t>
  </x:si>
  <x:si>
    <x:t xml:space="preserve">Imputação</x:t>
  </x:si>
  <x:si>
    <x:t xml:space="preserve">Método de imputação</x:t>
  </x:si>
  <x:si>
    <x:t xml:space="preserve">Nota de auditoria</x:t>
  </x:si>
  <x:si>
    <x:t xml:space="preserve">Valor normalizado</x:t>
  </x:si>
  <x:si>
    <x:t xml:space="preserve">Contribuição dimensão</x:t>
  </x:si>
  <x:si>
    <x:t xml:space="preserve">Contribuição ICE</x:t>
  </x:si>
  <x:si>
    <x:t xml:space="preserve">ICE-01</x:t>
  </x:si>
  <x:si>
    <x:t xml:space="preserve">AT</x:t>
  </x:si>
  <x:si>
    <x:t xml:space="preserve">Áustria</x:t>
  </x:si>
  <x:si>
    <x:t xml:space="preserve">Índice UE27=100</x:t>
  </x:si>
  <x:si>
    <x:t xml:space="preserve">extração 2026-08-08</x:t>
  </x:si>
  <x:si>
    <x:t xml:space="preserve">prc_ppp_ind_1</x:t>
  </x:si>
  <x:si>
    <x:t xml:space="preserve">https://ec.europa.eu/eurostat/api/dissemination/sdmx/2.1/data/prc_ppp_ind_1?startPeriod=2025&amp;endPeriod=2025</x:t>
  </x:si>
  <x:si>
    <x:t xml:space="preserve">Maior é melhor</x:t>
  </x:si>
  <x:si>
    <x:t xml:space="preserve">Nível material de vida</x:t>
  </x:si>
  <x:si>
    <x:t xml:space="preserve">Prosperidade</x:t>
  </x:si>
  <x:si>
    <x:t xml:space="preserve">BE</x:t>
  </x:si>
  <x:si>
    <x:t xml:space="preserve">Bélgica</x:t>
  </x:si>
  <x:si>
    <x:t xml:space="preserve">BG</x:t>
  </x:si>
  <x:si>
    <x:t xml:space="preserve">Bulgária</x:t>
  </x:si>
  <x:si>
    <x:t xml:space="preserve">CY</x:t>
  </x:si>
  <x:si>
    <x:t xml:space="preserve">Chipre</x:t>
  </x:si>
  <x:si>
    <x:t xml:space="preserve">CZ</x:t>
  </x:si>
  <x:si>
    <x:t xml:space="preserve">Chéquia</x:t>
  </x:si>
  <x:si>
    <x:t xml:space="preserve">DE</x:t>
  </x:si>
  <x:si>
    <x:t xml:space="preserve">Alemanha</x:t>
  </x:si>
  <x:si>
    <x:t xml:space="preserve">DK</x:t>
  </x:si>
  <x:si>
    <x:t xml:space="preserve">Dinamarca</x:t>
  </x:si>
  <x:si>
    <x:t xml:space="preserve">EE</x:t>
  </x:si>
  <x:si>
    <x:t xml:space="preserve">Estónia</x:t>
  </x:si>
  <x:si>
    <x:t xml:space="preserve">EL</x:t>
  </x:si>
  <x:si>
    <x:t xml:space="preserve">Grécia</x:t>
  </x:si>
  <x:si>
    <x:t xml:space="preserve">ES</x:t>
  </x:si>
  <x:si>
    <x:t xml:space="preserve">Espanha</x:t>
  </x:si>
  <x:si>
    <x:t xml:space="preserve">FI</x:t>
  </x:si>
  <x:si>
    <x:t xml:space="preserve">Finlândia</x:t>
  </x:si>
  <x:si>
    <x:t xml:space="preserve">FR</x:t>
  </x:si>
  <x:si>
    <x:t xml:space="preserve">França</x:t>
  </x:si>
  <x:si>
    <x:t xml:space="preserve">HR</x:t>
  </x:si>
  <x:si>
    <x:t xml:space="preserve">Croácia</x:t>
  </x:si>
  <x:si>
    <x:t xml:space="preserve">HU</x:t>
  </x:si>
  <x:si>
    <x:t xml:space="preserve">Hungria</x:t>
  </x:si>
  <x:si>
    <x:t xml:space="preserve">IE</x:t>
  </x:si>
  <x:si>
    <x:t xml:space="preserve">Irlanda</x:t>
  </x:si>
  <x:si>
    <x:t xml:space="preserve">IT</x:t>
  </x:si>
  <x:si>
    <x:t xml:space="preserve">Itália</x:t>
  </x:si>
  <x:si>
    <x:t xml:space="preserve">LT</x:t>
  </x:si>
  <x:si>
    <x:t xml:space="preserve">Lituânia</x:t>
  </x:si>
  <x:si>
    <x:t xml:space="preserve">LU</x:t>
  </x:si>
  <x:si>
    <x:t xml:space="preserve">Luxemburgo</x:t>
  </x:si>
  <x:si>
    <x:t xml:space="preserve">LV</x:t>
  </x:si>
  <x:si>
    <x:t xml:space="preserve">Letónia</x:t>
  </x:si>
  <x:si>
    <x:t xml:space="preserve">MT</x:t>
  </x:si>
  <x:si>
    <x:t xml:space="preserve">Malta</x:t>
  </x:si>
  <x:si>
    <x:t xml:space="preserve">NL</x:t>
  </x:si>
  <x:si>
    <x:t xml:space="preserve">Países Baixos</x:t>
  </x:si>
  <x:si>
    <x:t xml:space="preserve">PL</x:t>
  </x:si>
  <x:si>
    <x:t xml:space="preserve">Polónia</x:t>
  </x:si>
  <x:si>
    <x:t xml:space="preserve">PT</x:t>
  </x:si>
  <x:si>
    <x:t xml:space="preserve">Portugal</x:t>
  </x:si>
  <x:si>
    <x:t xml:space="preserve">RO</x:t>
  </x:si>
  <x:si>
    <x:t xml:space="preserve">Roménia</x:t>
  </x:si>
  <x:si>
    <x:t xml:space="preserve">SE</x:t>
  </x:si>
  <x:si>
    <x:t xml:space="preserve">Suécia</x:t>
  </x:si>
  <x:si>
    <x:t xml:space="preserve">SI</x:t>
  </x:si>
  <x:si>
    <x:t xml:space="preserve">Eslovénia</x:t>
  </x:si>
  <x:si>
    <x:t xml:space="preserve">SK</x:t>
  </x:si>
  <x:si>
    <x:t xml:space="preserve">Eslováquia</x:t>
  </x:si>
  <x:si>
    <x:t xml:space="preserve">ICE-02</x:t>
  </x:si>
  <x:si>
    <x:t xml:space="preserve">PPS por habitante</x:t>
  </x:si>
  <x:si>
    <x:t xml:space="preserve">tec00113</x:t>
  </x:si>
  <x:si>
    <x:t xml:space="preserve">https://ec.europa.eu/eurostat/api/dissemination/statistics/1.0/data/tec00113?lang=en&amp;time=2024</x:t>
  </x:si>
  <x:si>
    <x:t xml:space="preserve">Rendimento disponível</x:t>
  </x:si>
  <x:si>
    <x:t xml:space="preserve">Bulgária: última observação disponível de 2022.</x:t>
  </x:si>
  <x:si>
    <x:t xml:space="preserve">Última observação oficial disponível (2022); Bulgária sem valor em 2024</x:t>
  </x:si>
  <x:si>
    <x:t xml:space="preserve">ICE-03</x:t>
  </x:si>
  <x:si>
    <x:t xml:space="preserve">UE27=100; PPC por hora trabalhada</x:t>
  </x:si>
  <x:si>
    <x:t xml:space="preserve">nama_10_lp_ulc</x:t>
  </x:si>
  <x:si>
    <x:t xml:space="preserve">Produtividade horária</x:t>
  </x:si>
  <x:si>
    <x:t xml:space="preserve">Produtividade</x:t>
  </x:si>
  <x:si>
    <x:t xml:space="preserve">ICE-04</x:t>
  </x:si>
  <x:si>
    <x:t xml:space="preserve">PPS por trabalhador</x:t>
  </x:si>
  <x:si>
    <x:t xml:space="preserve">Compensação total</x:t>
  </x:si>
  <x:si>
    <x:t xml:space="preserve">Remuneração</x:t>
  </x:si>
  <x:si>
    <x:t xml:space="preserve">ICE-05</x:t>
  </x:si>
  <x:si>
    <x:t xml:space="preserve">PPS por hora</x:t>
  </x:si>
  <x:si>
    <x:t xml:space="preserve">earn_ses_pub2s</x:t>
  </x:si>
  <x:si>
    <x:t xml:space="preserve">https://ec.europa.eu/eurostat/api/dissemination/statistics/1.0/data/earn_ses_pub2s?lang=en&amp;time=2022&amp;sex=T&amp;unit=PPS&amp;sizeclas=GE10</x:t>
  </x:si>
  <x:si>
    <x:t xml:space="preserve">Poder de compra</x:t>
  </x:si>
  <x:si>
    <x:t xml:space="preserve">ICE-06</x:t>
  </x:si>
  <x:si>
    <x:t xml:space="preserve">PISA points, mean of mathematics/reading/science</x:t>
  </x:si>
  <x:si>
    <x:t xml:space="preserve">OECD PISA 2022</x:t>
  </x:si>
  <x:si>
    <x:t xml:space="preserve">Resultados escolares</x:t>
  </x:si>
  <x:si>
    <x:t xml:space="preserve">Educação</x:t>
  </x:si>
  <x:si>
    <x:t xml:space="preserve">ICE-07</x:t>
  </x:si>
  <x:si>
    <x:t xml:space="preserve">Percentagem</x:t>
  </x:si>
  <x:si>
    <x:t xml:space="preserve">tps00065</x:t>
  </x:si>
  <x:si>
    <x:t xml:space="preserve">https://ec.europa.eu/eurostat/api/dissemination/statistics/1.0/data/tps00065?lang=en&amp;time=2025&amp;sex=T</x:t>
  </x:si>
  <x:si>
    <x:t xml:space="preserve">Qualificações e renovação</x:t>
  </x:si>
  <x:si>
    <x:t xml:space="preserve">ICE-08</x:t>
  </x:si>
  <x:si>
    <x:t xml:space="preserve">edat_lfse_04</x:t>
  </x:si>
  <x:si>
    <x:t xml:space="preserve">https://ec.europa.eu/eurostat/api/dissemination/statistics/1.0/data/edat_lfse_04?lang=en&amp;time=2025&amp;sex=T&amp;age=Y25-64&amp;isced11=ED5-8&amp;unit=PC</x:t>
  </x:si>
  <x:si>
    <x:t xml:space="preserve">ICE-09</x:t>
  </x:si>
  <x:si>
    <x:t xml:space="preserve">Population with tertiary education</x:t>
  </x:si>
  <x:si>
    <x:t xml:space="preserve">EIS 2026</x:t>
  </x:si>
  <x:si>
    <x:t xml:space="preserve">European Innovation Scoreboard 2026</x:t>
  </x:si>
  <x:si>
    <x:t xml:space="preserve">https://research-and-innovation.ec.europa.eu/document/download/c98d9c55-1ff8-4ec8-97b0-ea58c894c4aa_en?filename=ec_rtd_eis-2026-neighborhood-database.xlsx</x:t>
  </x:si>
  <x:si>
    <x:t xml:space="preserve">1.1.2</x:t>
  </x:si>
  <x:si>
    <x:t xml:space="preserve">ICE-10</x:t>
  </x:si>
  <x:si>
    <x:t xml:space="preserve">tesem020</x:t>
  </x:si>
  <x:si>
    <x:t xml:space="preserve">https://ec.europa.eu/eurostat/api/dissemination/statistics/1.0/data/tesem020?lang=en&amp;time=2025</x:t>
  </x:si>
  <x:si>
    <x:t xml:space="preserve">Menor é melhor</x:t>
  </x:si>
  <x:si>
    <x:t xml:space="preserve">Retenção e adaptação</x:t>
  </x:si>
  <x:si>
    <x:t xml:space="preserve">Última observação oficial disponível (2024); Luxemburgo sem valor em 2025</x:t>
  </x:si>
  <x:si>
    <x:t xml:space="preserve">ICE-11</x:t>
  </x:si>
  <x:si>
    <x:t xml:space="preserve">Population involved in lifelong learning</x:t>
  </x:si>
  <x:si>
    <x:t xml:space="preserve">1.1.3</x:t>
  </x:si>
  <x:si>
    <x:t xml:space="preserve">ICE-12</x:t>
  </x:si>
  <x:si>
    <x:t xml:space="preserve">Individuals with above basic overall digital skills</x:t>
  </x:si>
  <x:si>
    <x:t xml:space="preserve">1.3.2</x:t>
  </x:si>
  <x:si>
    <x:t xml:space="preserve">ICE-13</x:t>
  </x:si>
  <x:si>
    <x:t xml:space="preserve">New doctorate graduates</x:t>
  </x:si>
  <x:si>
    <x:t xml:space="preserve">1.1.1</x:t>
  </x:si>
  <x:si>
    <x:t xml:space="preserve">Condições de enquadramento</x:t>
  </x:si>
  <x:si>
    <x:t xml:space="preserve">Inovação</x:t>
  </x:si>
  <x:si>
    <x:t xml:space="preserve">ICE-14</x:t>
  </x:si>
  <x:si>
    <x:t xml:space="preserve">International scientific co-publications</x:t>
  </x:si>
  <x:si>
    <x:t xml:space="preserve">1.2.1</x:t>
  </x:si>
  <x:si>
    <x:t xml:space="preserve">ICE-15</x:t>
  </x:si>
  <x:si>
    <x:t xml:space="preserve">Scientific publications among the top 10% most cited</x:t>
  </x:si>
  <x:si>
    <x:t xml:space="preserve">1.2.2</x:t>
  </x:si>
  <x:si>
    <x:t xml:space="preserve">ICE-16</x:t>
  </x:si>
  <x:si>
    <x:t xml:space="preserve">Foreign doctorate students as a % of all doctorate students</x:t>
  </x:si>
  <x:si>
    <x:t xml:space="preserve">1.2.3</x:t>
  </x:si>
  <x:si>
    <x:t xml:space="preserve">Última observação disponível no EIS (2023); lacuna na edição 2026</x:t>
  </x:si>
  <x:si>
    <x:t xml:space="preserve">ICE-17</x:t>
  </x:si>
  <x:si>
    <x:t xml:space="preserve">High speed internet access</x:t>
  </x:si>
  <x:si>
    <x:t xml:space="preserve">1.3.1</x:t>
  </x:si>
  <x:si>
    <x:t xml:space="preserve">ICE-18</x:t>
  </x:si>
  <x:si>
    <x:t xml:space="preserve">R&amp;D expenditure in the public sector</x:t>
  </x:si>
  <x:si>
    <x:t xml:space="preserve">2.1.1</x:t>
  </x:si>
  <x:si>
    <x:t xml:space="preserve">Investimentos</x:t>
  </x:si>
  <x:si>
    <x:t xml:space="preserve">ICE-19</x:t>
  </x:si>
  <x:si>
    <x:t xml:space="preserve">Venture capital expenditures</x:t>
  </x:si>
  <x:si>
    <x:t xml:space="preserve">2.1.2</x:t>
  </x:si>
  <x:si>
    <x:t xml:space="preserve">ICE-20</x:t>
  </x:si>
  <x:si>
    <x:t xml:space="preserve">Direct and indirect government support of business R&amp;D</x:t>
  </x:si>
  <x:si>
    <x:t xml:space="preserve">2.1.3</x:t>
  </x:si>
  <x:si>
    <x:t xml:space="preserve">Última observação disponível no EIS (2024); lacuna na edição 2026</x:t>
  </x:si>
  <x:si>
    <x:t xml:space="preserve">ICE-21</x:t>
  </x:si>
  <x:si>
    <x:t xml:space="preserve">R&amp;D expenditure in the business sector</x:t>
  </x:si>
  <x:si>
    <x:t xml:space="preserve">2.2.1</x:t>
  </x:si>
  <x:si>
    <x:t xml:space="preserve">ICE-22</x:t>
  </x:si>
  <x:si>
    <x:t xml:space="preserve">Non-R&amp;D innovation expenditures</x:t>
  </x:si>
  <x:si>
    <x:t xml:space="preserve">2.2.2</x:t>
  </x:si>
  <x:si>
    <x:t xml:space="preserve">Mediana UE-26; sem observação em qualquer edição da base EIS 2026</x:t>
  </x:si>
  <x:si>
    <x:t xml:space="preserve">ICE-23</x:t>
  </x:si>
  <x:si>
    <x:t xml:space="preserve">Innovation expenditures per person employed</x:t>
  </x:si>
  <x:si>
    <x:t xml:space="preserve">2.2.3</x:t>
  </x:si>
  <x:si>
    <x:t xml:space="preserve">Última observação disponível no EIS (2020); lacuna na edição 2026</x:t>
  </x:si>
  <x:si>
    <x:t xml:space="preserve">ICE-24</x:t>
  </x:si>
  <x:si>
    <x:t xml:space="preserve">Cloud Computing</x:t>
  </x:si>
  <x:si>
    <x:t xml:space="preserve">2.3.1</x:t>
  </x:si>
  <x:si>
    <x:t xml:space="preserve">ICE-25</x:t>
  </x:si>
  <x:si>
    <x:t xml:space="preserve">Employed ICT specialists</x:t>
  </x:si>
  <x:si>
    <x:t xml:space="preserve">2.3.2</x:t>
  </x:si>
  <x:si>
    <x:t xml:space="preserve">ICE-26</x:t>
  </x:si>
  <x:si>
    <x:t xml:space="preserve">SMEs introducing product innovations</x:t>
  </x:si>
  <x:si>
    <x:t xml:space="preserve">3.1.1</x:t>
  </x:si>
  <x:si>
    <x:t xml:space="preserve">Atividades de inovação</x:t>
  </x:si>
  <x:si>
    <x:t xml:space="preserve">ICE-27</x:t>
  </x:si>
  <x:si>
    <x:t xml:space="preserve">SMEs introducing business process innovations</x:t>
  </x:si>
  <x:si>
    <x:t xml:space="preserve">3.1.2</x:t>
  </x:si>
  <x:si>
    <x:t xml:space="preserve">ICE-28</x:t>
  </x:si>
  <x:si>
    <x:t xml:space="preserve">Innovative SMEs collaborating with others</x:t>
  </x:si>
  <x:si>
    <x:t xml:space="preserve">3.2.1</x:t>
  </x:si>
  <x:si>
    <x:t xml:space="preserve">ICE-29</x:t>
  </x:si>
  <x:si>
    <x:t xml:space="preserve">Public-private co-publications</x:t>
  </x:si>
  <x:si>
    <x:t xml:space="preserve">3.2.2</x:t>
  </x:si>
  <x:si>
    <x:t xml:space="preserve">ICE-30</x:t>
  </x:si>
  <x:si>
    <x:t xml:space="preserve">Job-to-job mobility of HRST</x:t>
  </x:si>
  <x:si>
    <x:t xml:space="preserve">3.2.3</x:t>
  </x:si>
  <x:si>
    <x:t xml:space="preserve">ICE-31</x:t>
  </x:si>
  <x:si>
    <x:t xml:space="preserve">PCT patent applications</x:t>
  </x:si>
  <x:si>
    <x:t xml:space="preserve">3.3.1</x:t>
  </x:si>
  <x:si>
    <x:t xml:space="preserve">ICE-32</x:t>
  </x:si>
  <x:si>
    <x:t xml:space="preserve">Trademark applications</x:t>
  </x:si>
  <x:si>
    <x:t xml:space="preserve">3.3.2</x:t>
  </x:si>
  <x:si>
    <x:t xml:space="preserve">ICE-33</x:t>
  </x:si>
  <x:si>
    <x:t xml:space="preserve">Design applications</x:t>
  </x:si>
  <x:si>
    <x:t xml:space="preserve">3.3.3</x:t>
  </x:si>
  <x:si>
    <x:t xml:space="preserve">ICE-34</x:t>
  </x:si>
  <x:si>
    <x:t xml:space="preserve">Exports of medium and high-tech products</x:t>
  </x:si>
  <x:si>
    <x:t xml:space="preserve">4.2.1</x:t>
  </x:si>
  <x:si>
    <x:t xml:space="preserve">Sofisticação exportadora</x:t>
  </x:si>
  <x:si>
    <x:t xml:space="preserve">Competitividade externa</x:t>
  </x:si>
  <x:si>
    <x:t xml:space="preserve">ICE-35</x:t>
  </x:si>
  <x:si>
    <x:t xml:space="preserve">Knowledge-intensive services exports</x:t>
  </x:si>
  <x:si>
    <x:t xml:space="preserve">4.2.2</x:t>
  </x:si>
  <x:si>
    <x:t xml:space="preserve">Serviços intensivos em conhecimento</x:t>
  </x:si>
  <x:si>
    <x:t xml:space="preserve">ICE-36</x:t>
  </x:si>
  <x:si>
    <x:t xml:space="preserve">Coeficiente de Gini</x:t>
  </x:si>
  <x:si>
    <x:t xml:space="preserve">tessi190</x:t>
  </x:si>
  <x:si>
    <x:t xml:space="preserve">https://ec.europa.eu/eurostat/api/dissemination/statistics/1.0/data/tessi190?lang=en&amp;time=2025</x:t>
  </x:si>
  <x:si>
    <x:t xml:space="preserve">Desigualdade</x:t>
  </x:si>
  <x:si>
    <x:t xml:space="preserve">Coesão social</x:t>
  </x:si>
  <x:si>
    <x:t xml:space="preserve">ICE-37</x:t>
  </x:si>
  <x:si>
    <x:t xml:space="preserve">ilc_peps01n</x:t>
  </x:si>
  <x:si>
    <x:t xml:space="preserve">https://ec.europa.eu/eurostat/api/dissemination/statistics/1.0/data/ilc_peps01n?lang=en&amp;time=2025&amp;unit=PC&amp;age=TOTAL&amp;sex=T</x:t>
  </x:si>
  <x:si>
    <x:t xml:space="preserve">Pobreza e exclusão</x:t>
  </x:si>
  <x:si>
    <x:t xml:space="preserve">ICE-38</x:t>
  </x:si>
  <x:si>
    <x:t xml:space="preserve">Estimativa WGI, aproximadamente −2,5 a +2,5</x:t>
  </x:si>
  <x:si>
    <x:t xml:space="preserve">rl</x:t>
  </x:si>
  <x:si>
    <x:t xml:space="preserve">Estado de direito</x:t>
  </x:si>
  <x:si>
    <x:t xml:space="preserve">Instituições</x:t>
  </x:si>
  <x:si>
    <x:t xml:space="preserve">ICE-39</x:t>
  </x:si>
  <x:si>
    <x:t xml:space="preserve">Percentagem “muito/bastante boa”</x:t>
  </x:si>
  <x:si>
    <x:t xml:space="preserve">EU Justice Scoreboard 2026, Figura 48</x:t>
  </x:si>
  <x:si>
    <x:t xml:space="preserve">https://commission.europa.eu/document/download/926bcd02-9354-4517-889a-557aae16b189_en?filename=2026_EUJS_quantitative.zip</x:t>
  </x:si>
  <x:si>
    <x:t xml:space="preserve">General public — Total Good</x:t>
  </x:si>
  <x:si>
    <x:t xml:space="preserve">ICE-40</x:t>
  </x:si>
  <x:si>
    <x:t xml:space="preserve">Estimativa do modelo V-Dem</x:t>
  </x:si>
  <x:si>
    <x:t xml:space="preserve">V-Dem Country-Year v16</x:t>
  </x:si>
  <x:si>
    <x:t xml:space="preserve">https://doi.org/10.23696/vdemds26</x:t>
  </x:si>
  <x:si>
    <x:t xml:space="preserve">v2x_jucon</x:t>
  </x:si>
  <x:si>
    <x:t xml:space="preserve">ICE-41</x:t>
  </x:si>
  <x:si>
    <x:t xml:space="preserve">v2xlg_legcon</x:t>
  </x:si>
  <x:si>
    <x:t xml:space="preserve">ICE-42</x:t>
  </x:si>
  <x:si>
    <x:t xml:space="preserve">ge</x:t>
  </x:si>
  <x:si>
    <x:t xml:space="preserve">Capacidade institucional</x:t>
  </x:si>
  <x:si>
    <x:t xml:space="preserve">ICE-43</x:t>
  </x:si>
  <x:si>
    <x:t xml:space="preserve">rq</x:t>
  </x:si>
  <x:si>
    <x:t xml:space="preserve">ICE-44</x:t>
  </x:si>
  <x:si>
    <x:t xml:space="preserve">v2clrspct</x:t>
  </x:si>
  <x:si>
    <x:t xml:space="preserve">ICE-45</x:t>
  </x:si>
  <x:si>
    <x:t xml:space="preserve">v2stcritrecadm</x:t>
  </x:si>
  <x:si>
    <x:t xml:space="preserve">ICE-46</x:t>
  </x:si>
  <x:si>
    <x:t xml:space="preserve">Pontuação 0–100</x:t>
  </x:si>
  <x:si>
    <x:t xml:space="preserve">eGovernment Benchmark 2026</x:t>
  </x:si>
  <x:si>
    <x:t xml:space="preserve">https://digital-decade-desi.digital-strategy.ec.europa.eu/api/v1/facts/?indicator=desi_dps_biz,desi_dps_cit&amp;breakdown=national&amp;unit=egov_score&amp;period=desi_2026</x:t>
  </x:si>
  <x:si>
    <x:t xml:space="preserve">Média desi_dps_biz e desi_dps_cit</x:t>
  </x:si>
  <x:si>
    <x:t xml:space="preserve">Definição operacional explícita: média simples dos serviços digitais para cidadãos e empresas.</x:t>
  </x:si>
  <x:si>
    <x:t xml:space="preserve">ICE-47</x:t>
  </x:si>
  <x:si>
    <x:t xml:space="preserve">v2psprlnks</x:t>
  </x:si>
  <x:si>
    <x:t xml:space="preserve">Seleção e abertura das elites</x:t>
  </x:si>
  <x:si>
    <x:t xml:space="preserve">ICE-48</x:t>
  </x:si>
  <x:si>
    <x:t xml:space="preserve">v2pscnslnl</x:t>
  </x:si>
  <x:si>
    <x:t xml:space="preserve">ICE-49</x:t>
  </x:si>
  <x:si>
    <x:t xml:space="preserve">Índice ILE/FC</x:t>
  </x:si>
  <x:si>
    <x:t xml:space="preserve">Dossier QIE UE-27 fechado em 2026-07-26</x:t>
  </x:si>
  <x:si>
    <x:t xml:space="preserve">Dossier QIE UE-27 · ILE atualizado</x:t>
  </x:si>
  <x:si>
    <x:t xml:space="preserve">https://doi.org/10.1016/j.electstud.2008.07.001</x:t>
  </x:si>
  <x:si>
    <x:t xml:space="preserve">PTP_ILE</x:t>
  </x:si>
  <x:si>
    <x:t xml:space="preserve">IDEA 2024; 39 círculos regionais; fórmula FC_i = √(c_i p_i) / [(1 + log10 M_i)√3].</x:t>
  </x:si>
  <x:si>
    <x:t xml:space="preserve">IDEA 2024; 11 círculos; fórmula FC_i = √(c_i p_i) / [(1 + log10 M_i)√3].</x:t>
  </x:si>
  <x:si>
    <x:t xml:space="preserve">IDEA 2023; 31 círculos; fórmula FC_i = √(c_i p_i) / [(1 + log10 M_i)√3].</x:t>
  </x:si>
  <x:si>
    <x:t xml:space="preserve">IDEA 2021; 6 círculos; fórmula FC_i = √(c_i p_i) / [(1 + log10 M_i)√3].</x:t>
  </x:si>
  <x:si>
    <x:t xml:space="preserve">IDEA 2025; 14 regiões; fórmula FC_i = √(c_i p_i) / [(1 + log10 M_i)√3].</x:t>
  </x:si>
  <x:si>
    <x:t xml:space="preserve">IDEA 2025; 299 círculos uninominais; fórmula FC_i = √(c_i p_i) / [(1 + log10 M_i)√3].</x:t>
  </x:si>
  <x:si>
    <x:t xml:space="preserve">IDEA 2026; 17 nomination districts; fórmula FC_i = √(c_i p_i) / [(1 + log10 M_i)√3].</x:t>
  </x:si>
  <x:si>
    <x:t xml:space="preserve">IDEA 2023; 12 círculos; fórmula FC_i = √(c_i p_i) / [(1 + log10 M_i)√3].</x:t>
  </x:si>
  <x:si>
    <x:t xml:space="preserve">IDEA 2023; convenção comparável ao estudo original; fórmula FC_i = √(c_i p_i) / [(1 + log10 M_i)√3].</x:t>
  </x:si>
  <x:si>
    <x:t xml:space="preserve">IDEA 2023; 52 círculos; fórmula FC_i = √(c_i p_i) / [(1 + log10 M_i)√3].</x:t>
  </x:si>
  <x:si>
    <x:t xml:space="preserve">IDEA 2023; 13 círculos incluindo Åland; fórmula FC_i = √(c_i p_i) / [(1 + log10 M_i)√3].</x:t>
  </x:si>
  <x:si>
    <x:t xml:space="preserve">IDEA 2024; 577 círculos uninominais; fórmula FC_i = √(c_i p_i) / [(1 + log10 M_i)√3].</x:t>
  </x:si>
  <x:si>
    <x:t xml:space="preserve">IDEA 2024; 12 círculos incluindo especiais; fórmula FC_i = √(c_i p_i) / [(1 + log10 M_i)√3].</x:t>
  </x:si>
  <x:si>
    <x:t xml:space="preserve">IDEA 2025; 106 círculos uninominais; fórmula FC_i = √(c_i p_i) / [(1 + log10 M_i)√3].</x:t>
  </x:si>
  <x:si>
    <x:t xml:space="preserve">Comissão Eleitoral irlandesa; eleição 2024; 43 círculos; fórmula FC_i = √(c_i p_i) / [(1 + log10 M_i)√3].</x:t>
  </x:si>
  <x:si>
    <x:t xml:space="preserve">IDEA 2022; 147 círculos uninominais; codificação conservadora; fórmula FC_i = √(c_i p_i) / [(1 + log10 M_i)√3].</x:t>
  </x:si>
  <x:si>
    <x:t xml:space="preserve">IDEA 2024; 71 círculos uninominais; fórmula FC_i = √(c_i p_i) / [(1 + log10 M_i)√3].</x:t>
  </x:si>
  <x:si>
    <x:t xml:space="preserve">IDEA 2023; 4 círculos; fórmula FC_i = √(c_i p_i) / [(1 + log10 M_i)√3].</x:t>
  </x:si>
  <x:si>
    <x:t xml:space="preserve">IDEA 2022; 5 círculos; fórmula FC_i = √(c_i p_i) / [(1 + log10 M_i)√3].</x:t>
  </x:si>
  <x:si>
    <x:t xml:space="preserve">IDEA 2022; 13 círculos; exclui lugares compensatórios; fórmula FC_i = √(c_i p_i) / [(1 + log10 M_i)√3].</x:t>
  </x:si>
  <x:si>
    <x:t xml:space="preserve">IDEA 2025; círculo nacional; fórmula FC_i = √(c_i p_i) / [(1 + log10 M_i)√3].</x:t>
  </x:si>
  <x:si>
    <x:t xml:space="preserve">IDEA 2023; 41 círculos; fórmula FC_i = √(c_i p_i) / [(1 + log10 M_i)√3].</x:t>
  </x:si>
  <x:si>
    <x:t xml:space="preserve">IDEA 2024; 22 círculos; fórmula FC_i = √(c_i p_i) / [(1 + log10 M_i)√3].</x:t>
  </x:si>
  <x:si>
    <x:t xml:space="preserve">IDEA 2025; 43 círculos; fórmula FC_i = √(c_i p_i) / [(1 + log10 M_i)√3].</x:t>
  </x:si>
  <x:si>
    <x:t xml:space="preserve">IDEA 2022; 29 círculos; fórmula FC_i = √(c_i p_i) / [(1 + log10 M_i)√3].</x:t>
  </x:si>
  <x:si>
    <x:t xml:space="preserve">IDEA 2026; 8 círculos; exclui 2 lugares minoritários; fórmula FC_i = √(c_i p_i) / [(1 + log10 M_i)√3].</x:t>
  </x:si>
  <x:si>
    <x:t xml:space="preserve">IDEA 2023; círculo nacional; fórmula FC_i = √(c_i p_i) / [(1 + log10 M_i)√3].</x:t>
  </x:si>
  <x:si>
    <x:t xml:space="preserve">ICE-50</x:t>
  </x:si>
  <x:si>
    <x:t xml:space="preserve">cc</x:t>
  </x:si>
  <x:si>
    <x:t xml:space="preserve">Integridade e governo aberto</x:t>
  </x:si>
  <x:si>
    <x:t xml:space="preserve">ICE-51</x:t>
  </x:si>
  <x:si>
    <x:t xml:space="preserve">v2x_corr</x:t>
  </x:si>
  <x:si>
    <x:t xml:space="preserve">ICE-52</x:t>
  </x:si>
  <x:si>
    <x:t xml:space="preserve">v2x_execorr</x:t>
  </x:si>
  <x:si>
    <x:t xml:space="preserve">ICE-53</x:t>
  </x:si>
  <x:si>
    <x:t xml:space="preserve">v2x_pubcorr</x:t>
  </x:si>
  <x:si>
    <x:t xml:space="preserve">ICE-54</x:t>
  </x:si>
  <x:si>
    <x:t xml:space="preserve">Score 0–100</x:t>
  </x:si>
  <x:si>
    <x:t xml:space="preserve">Open Data Maturity 2015–2025 scores</x:t>
  </x:si>
  <x:si>
    <x:t xml:space="preserve">https://data.europa.eu/sites/default/files/2025-12/2015-2025_odm_scores.xlsx</x:t>
  </x:si>
  <x:si>
    <x:t xml:space="preserve">Latest Open Data Maturity edition available on 2026-08-08.</x:t>
  </x:si>
  <x:si>
    <x:t xml:space="preserve">ICE-55</x:t>
  </x:si>
  <x:si>
    <x:t xml:space="preserve">g CO2e por euro de VAB, CLV 2020</x:t>
  </x:si>
  <x:si>
    <x:t xml:space="preserve">env_ac_aeint_r2</x:t>
  </x:si>
  <x:si>
    <x:t xml:space="preserve">https://ec.europa.eu/eurostat/api/dissemination/statistics/1.0/data/env_ac_aeint_r2?lang=en&amp;time=2024&amp;airpol=GHG&amp;nace_r2=TOTAL&amp;na_item=B1G&amp;unit=G_EUR_CLV20</x:t>
  </x:si>
  <x:si>
    <x:t xml:space="preserve">Descarbonização</x:t>
  </x:si>
  <x:si>
    <x:t xml:space="preserve">Sustentabilidade ambiental</x:t>
  </x:si>
  <x:si>
    <x:t xml:space="preserve">ICE-56</x:t>
  </x:si>
  <x:si>
    <x:t xml:space="preserve">sdg_07_40</x:t>
  </x:si>
  <x:si>
    <x:t xml:space="preserve">https://ec.europa.eu/eurostat/api/dissemination/statistics/1.0/data/sdg_07_40?lang=en&amp;time=2025&amp;nrg_bal=REN&amp;unit=PC</x:t>
  </x:si>
  <x:si>
    <x:t xml:space="preserve">ICE-57</x:t>
  </x:si>
  <x:si>
    <x:t xml:space="preserve">PPS por kg equivalente de petróleo</x:t>
  </x:si>
  <x:si>
    <x:t xml:space="preserve">sdg_07_30</x:t>
  </x:si>
  <x:si>
    <x:t xml:space="preserve">https://ec.europa.eu/eurostat/api/dissemination/statistics/1.0/data/sdg_07_30?lang=en&amp;time=2024&amp;unit=PPS_KGOE</x:t>
  </x:si>
  <x:si>
    <x:t xml:space="preserve">Eficiência e circularidade</x:t>
  </x:si>
  <x:si>
    <x:t xml:space="preserve">ICE-58</x:t>
  </x:si>
  <x:si>
    <x:t xml:space="preserve">env_ac_cur</x:t>
  </x:si>
  <x:si>
    <x:t xml:space="preserve">https://ec.europa.eu/eurostat/api/dissemination/statistics/1.0/data/env_ac_cur?lang=en&amp;time=2024&amp;unit=PC</x:t>
  </x:si>
  <x:si>
    <x:t xml:space="preserve">ICE-59</x:t>
  </x:si>
  <x:si>
    <x:t xml:space="preserve">Percentagem; máximo dos quatro trimestres</x:t>
  </x:si>
  <x:si>
    <x:t xml:space="preserve">EEA 2026 publication</x:t>
  </x:si>
  <x:si>
    <x:t xml:space="preserve">EEA seasonal WEI+ country scale 2000–2023</x:t>
  </x:si>
  <x:si>
    <x:t xml:space="preserve">https://sdi.eea.europa.eu/data/3c13b52b-36e5-44bc-a07f-8389d43dfd3b</x:t>
  </x:si>
  <x:si>
    <x:t xml:space="preserve">Ecossistemas e resiliência</x:t>
  </x:si>
  <x:si>
    <x:t xml:space="preserve">ICE-60</x:t>
  </x:si>
  <x:si>
    <x:t xml:space="preserve">Percentagem do território terrestre</x:t>
  </x:si>
  <x:si>
    <x:t xml:space="preserve">sdg_15_20</x:t>
  </x:si>
  <x:si>
    <x:t xml:space="preserve">https://ec.europa.eu/eurostat/api/dissemination/statistics/1.0/data/sdg_15_20?lang=en&amp;time=2023&amp;areaprot=TPA&amp;unit=PC</x:t>
  </x:si>
  <x:si>
    <x:t xml:space="preserve">ICE-61</x:t>
  </x:si>
  <x:si>
    <x:t xml:space="preserve">Percent of assessments</x:t>
  </x:si>
  <x:si>
    <x:t xml:space="preserve">2013–2018</x:t>
  </x:si>
  <x:si>
    <x:t xml:space="preserve">EEA Article 17 2013–2018, habitats_regions</x:t>
  </x:si>
  <x:si>
    <x:t xml:space="preserve">https://sdi.eea.europa.eu/data/7638812a-2063-40bc-b4cc-1b440e00e60e</x:t>
  </x:si>
  <x:si>
    <x:t xml:space="preserve">Latest completed Article 17 cycle publicly available on 2026-08-08.</x:t>
  </x:si>
  <x:si>
    <x:t xml:space="preserve">ID</x:t>
  </x:si>
  <x:si>
    <x:t xml:space="preserve">Pilar / subdimensão</x:t>
  </x:si>
  <x:si>
    <x:t xml:space="preserve">Indicador operacional</x:t>
  </x:si>
  <x:si>
    <x:t xml:space="preserve">Fonte institucional</x:t>
  </x:si>
  <x:si>
    <x:t xml:space="preserve">Peso da dimensão</x:t>
  </x:si>
  <x:si>
    <x:t xml:space="preserve">Peso no ICE</x:t>
  </x:si>
  <x:si>
    <x:t xml:space="preserve">Periodicidade</x:t>
  </x:si>
  <x:si>
    <x:t xml:space="preserve">Consumo individual efetivo por habitante, em PPC, UE=100</x:t>
  </x:si>
  <x:si>
    <x:t xml:space="preserve">Eurostat</x:t>
  </x:si>
  <x:si>
    <x:t xml:space="preserve">2024</x:t>
  </x:si>
  <x:si>
    <x:t xml:space="preserve">Anual</x:t>
  </x:si>
  <x:si>
    <x:t xml:space="preserve">Última observação anual consolidada</x:t>
  </x:si>
  <x:si>
    <x:t xml:space="preserve">https://ec.europa.eu/eurostat/</x:t>
  </x:si>
  <x:si>
    <x:t xml:space="preserve">Rendimento disponível ajustado das famílias por habitante, em PPC</x:t>
  </x:si>
  <x:si>
    <x:t xml:space="preserve">Produtividade real do trabalho por hora trabalhada, UE=100</x:t>
  </x:si>
  <x:si>
    <x:t xml:space="preserve">Remuneração por empregado</x:t>
  </x:si>
  <x:si>
    <x:t xml:space="preserve">BCE / Eurostat</x:t>
  </x:si>
  <x:si>
    <x:t xml:space="preserve">https://data.ecb.europa.eu/</x:t>
  </x:si>
  <x:si>
    <x:t xml:space="preserve">Remuneração horária mediana bruta, em PPC</x:t>
  </x:si>
  <x:si>
    <x:t xml:space="preserve">2022</x:t>
  </x:si>
  <x:si>
    <x:t xml:space="preserve">Quadrienal</x:t>
  </x:si>
  <x:si>
    <x:t xml:space="preserve">Atualizar com cada edição do Inquérito à Estrutura dos Ganhos</x:t>
  </x:si>
  <x:si>
    <x:t xml:space="preserve">Média PISA de matemática, leitura e ciências</x:t>
  </x:si>
  <x:si>
    <x:t xml:space="preserve">OCDE · PISA</x:t>
  </x:si>
  <x:si>
    <x:t xml:space="preserve">Trienal</x:t>
  </x:si>
  <x:si>
    <x:t xml:space="preserve">Atualizar com cada ciclo PISA</x:t>
  </x:si>
  <x:si>
    <x:t xml:space="preserve">https://www.oecd.org/en/about/programmes/pisa.html</x:t>
  </x:si>
  <x:si>
    <x:t xml:space="preserve">População 25–64 com pelo menos ensino secundário</x:t>
  </x:si>
  <x:si>
    <x:t xml:space="preserve">Última observação comparável</x:t>
  </x:si>
  <x:si>
    <x:t xml:space="preserve">População 25–64 com ensino superior</x:t>
  </x:si>
  <x:si>
    <x:t xml:space="preserve">População 25–34 com ensino superior</x:t>
  </x:si>
  <x:si>
    <x:t xml:space="preserve">European Innovation Scoreboard</x:t>
  </x:si>
  <x:si>
    <x:t xml:space="preserve">2025</x:t>
  </x:si>
  <x:si>
    <x:t xml:space="preserve">https://research-and-innovation.ec.europa.eu/statistics/performance-indicators/european-innovation-scoreboard_en</x:t>
  </x:si>
  <x:si>
    <x:t xml:space="preserve">Abandono precoce da educação e formação, 18–24</x:t>
  </x:si>
  <x:si>
    <x:t xml:space="preserve">Participação na aprendizagem ao longo da vida</x:t>
  </x:si>
  <x:si>
    <x:t xml:space="preserve">Competências digitais acima do nível básico</x:t>
  </x:si>
  <x:si>
    <x:t xml:space="preserve">1.1.1 · Novos doutorados STEM</x:t>
  </x:si>
  <x:si>
    <x:t xml:space="preserve">Comissão Europeia · European Innovation Scoreboard</x:t>
  </x:si>
  <x:si>
    <x:t xml:space="preserve">Atualizar com cada edição do EIS, mantendo as exclusões 1.1.2, 1.1.3, 1.3.2 e todos os impactos 4.x</x:t>
  </x:si>
  <x:si>
    <x:t xml:space="preserve">1.2.1 · Copublicações científicas internacionais</x:t>
  </x:si>
  <x:si>
    <x:t xml:space="preserve">1.2.2 · Publicações entre as 10% mais citadas</x:t>
  </x:si>
  <x:si>
    <x:t xml:space="preserve">1.2.3 · Doutorandos estrangeiros</x:t>
  </x:si>
  <x:si>
    <x:t xml:space="preserve">1.3.1 · Acesso à Internet de alta velocidade</x:t>
  </x:si>
  <x:si>
    <x:t xml:space="preserve">2.1.1 · Despesa pública em I&amp;D</x:t>
  </x:si>
  <x:si>
    <x:t xml:space="preserve">2.1.2 · Investimento em capital de risco</x:t>
  </x:si>
  <x:si>
    <x:t xml:space="preserve">2.1.3 · Financiamento público e benefícios fiscais à I&amp;D empresarial</x:t>
  </x:si>
  <x:si>
    <x:t xml:space="preserve">2.2.1 · Despesa empresarial em I&amp;D</x:t>
  </x:si>
  <x:si>
    <x:t xml:space="preserve">2.2.2 · Despesa de inovação não-I&amp;D</x:t>
  </x:si>
  <x:si>
    <x:t xml:space="preserve">2.2.3 · Despesa de inovação por trabalhador</x:t>
  </x:si>
  <x:si>
    <x:t xml:space="preserve">2.3.1 · Computação em nuvem nas empresas</x:t>
  </x:si>
  <x:si>
    <x:t xml:space="preserve">2.3.2 · Especialistas TIC empregados</x:t>
  </x:si>
  <x:si>
    <x:t xml:space="preserve">3.1.1 · PME com inovação de produto</x:t>
  </x:si>
  <x:si>
    <x:t xml:space="preserve">3.1.2 · PME com inovação de processos empresariais</x:t>
  </x:si>
  <x:si>
    <x:t xml:space="preserve">3.2.1 · PME inovadoras que colaboram</x:t>
  </x:si>
  <x:si>
    <x:t xml:space="preserve">3.2.2 · Copublicações público-privadas</x:t>
  </x:si>
  <x:si>
    <x:t xml:space="preserve">3.2.3 · Mobilidade profissional de recursos humanos em ciência e tecnologia</x:t>
  </x:si>
  <x:si>
    <x:t xml:space="preserve">3.3.1 · Pedidos de patente PCT</x:t>
  </x:si>
  <x:si>
    <x:t xml:space="preserve">3.3.2 · Pedidos de marcas</x:t>
  </x:si>
  <x:si>
    <x:t xml:space="preserve">3.3.3 · Pedidos de desenhos e modelos</x:t>
  </x:si>
  <x:si>
    <x:t xml:space="preserve">4.2.1 · Exportações de produtos de média e alta tecnologia</x:t>
  </x:si>
  <x:si>
    <x:t xml:space="preserve">Atualizar com cada edição do EIS</x:t>
  </x:si>
  <x:si>
    <x:t xml:space="preserve">4.2.2 · Exportações de serviços intensivos em conhecimento</x:t>
  </x:si>
  <x:si>
    <x:t xml:space="preserve">Coeficiente de Gini do rendimento disponível</x:t>
  </x:si>
  <x:si>
    <x:t xml:space="preserve">Eurostat · EU-SILC</x:t>
  </x:si>
  <x:si>
    <x:t xml:space="preserve">População em risco de pobreza ou exclusão social · AROPE</x:t>
  </x:si>
  <x:si>
    <x:t xml:space="preserve">WGI · Estado de direito</x:t>
  </x:si>
  <x:si>
    <x:t xml:space="preserve">Banco Mundial · WGI</x:t>
  </x:si>
  <x:si>
    <x:t xml:space="preserve">Anual / conforme fonte</x:t>
  </x:si>
  <x:si>
    <x:t xml:space="preserve">Atualização integral do protocolo QIE para todos os 27 países</x:t>
  </x:si>
  <x:si>
    <x:t xml:space="preserve">https://www.worldbank.org/en/publication/worldwide-governance-indicators</x:t>
  </x:si>
  <x:si>
    <x:t xml:space="preserve">Independência judicial</x:t>
  </x:si>
  <x:si>
    <x:t xml:space="preserve">Comissão Europeia · EU Justice Scoreboard</x:t>
  </x:si>
  <x:si>
    <x:t xml:space="preserve">Último disponível</x:t>
  </x:si>
  <x:si>
    <x:t xml:space="preserve">https://commission.europa.eu/strategy-and-policy/policies/justice-and-fundamental-rights/upholding-rule-law/eu-justice-scoreboard_en</x:t>
  </x:si>
  <x:si>
    <x:t xml:space="preserve">Constrangimentos judiciais ao executivo</x:t>
  </x:si>
  <x:si>
    <x:t xml:space="preserve">V-Dem</x:t>
  </x:si>
  <x:si>
    <x:t xml:space="preserve">https://www.v-dem.net/</x:t>
  </x:si>
  <x:si>
    <x:t xml:space="preserve">Constrangimentos legislativos ao executivo</x:t>
  </x:si>
  <x:si>
    <x:t xml:space="preserve">WGI · Eficácia governativa</x:t>
  </x:si>
  <x:si>
    <x:t xml:space="preserve">WGI · Qualidade regulatória</x:t>
  </x:si>
  <x:si>
    <x:t xml:space="preserve">Administração rigorosa e imparcial</x:t>
  </x:si>
  <x:si>
    <x:t xml:space="preserve">Mérito nas nomeações</x:t>
  </x:si>
  <x:si>
    <x:t xml:space="preserve">Serviços públicos digitais</x:t>
  </x:si>
  <x:si>
    <x:t xml:space="preserve">Comissão Europeia · DESI / eGovernment Benchmark</x:t>
  </x:si>
  <x:si>
    <x:t xml:space="preserve">https://digital-strategy.ec.europa.eu/en/policies/desi</x:t>
  </x:si>
  <x:si>
    <x:t xml:space="preserve">Ligação partidária programática</x:t>
  </x:si>
  <x:si>
    <x:t xml:space="preserve">Descentralização da seleção de candidatos</x:t>
  </x:si>
  <x:si>
    <x:t xml:space="preserve">Índice de Liberdade de Escolha dos Votantes</x:t>
  </x:si>
  <x:si>
    <x:t xml:space="preserve">Dossier QIE UE-27</x:t>
  </x:si>
  <x:si>
    <x:t xml:space="preserve">WGI · Controlo da corrupção</x:t>
  </x:si>
  <x:si>
    <x:t xml:space="preserve">Corrupção política</x:t>
  </x:si>
  <x:si>
    <x:t xml:space="preserve">Corrupção do executivo</x:t>
  </x:si>
  <x:si>
    <x:t xml:space="preserve">Corrupção no setor público</x:t>
  </x:si>
  <x:si>
    <x:t xml:space="preserve">Maturidade de dados abertos</x:t>
  </x:si>
  <x:si>
    <x:t xml:space="preserve">Comissão Europeia · Open Data Maturity</x:t>
  </x:si>
  <x:si>
    <x:t xml:space="preserve">https://data.europa.eu/en/publications/open-data-maturity</x:t>
  </x:si>
  <x:si>
    <x:t xml:space="preserve">Intensidade de gases com efeito de estufa por unidade de valor acrescentado</x:t>
  </x:si>
  <x:si>
    <x:t xml:space="preserve">Última observação comparável; revisão integral do pilar</x:t>
  </x:si>
  <x:si>
    <x:t xml:space="preserve">Quota de energia renovável no consumo final bruto</x:t>
  </x:si>
  <x:si>
    <x:t xml:space="preserve">Produtividade energética, em PPS por kg equivalente de petróleo</x:t>
  </x:si>
  <x:si>
    <x:t xml:space="preserve">Taxa de utilização circular de materiais</x:t>
  </x:si>
  <x:si>
    <x:t xml:space="preserve">WEI+ máximo sazonal · pressão máxima sobre os recursos hídricos</x:t>
  </x:si>
  <x:si>
    <x:t xml:space="preserve">Agência Europeia do Ambiente</x:t>
  </x:si>
  <x:si>
    <x:t xml:space="preserve">2023</x:t>
  </x:si>
  <x:si>
    <x:t xml:space="preserve">Conforme ciclo da fonte</x:t>
  </x:si>
  <x:si>
    <x:t xml:space="preserve">https://www.eea.europa.eu/</x:t>
  </x:si>
  <x:si>
    <x:t xml:space="preserve">Percentagem do território terrestre abrangida por áreas protegidas</x:t>
  </x:si>
  <x:si>
    <x:t xml:space="preserve">Percentagem de avaliações de habitats em estado de conservação favorável</x:t>
  </x:si>
  <x:si>
    <x:t xml:space="preserve">Correções da auditoria externa · fontes oficiais completas</x:t>
  </x:si>
  <x:si>
    <x:t xml:space="preserve">PIB per capita PPC 2025</x:t>
  </x:si>
  <x:si>
    <x:t xml:space="preserve">Prosperidade auditada</x:t>
  </x:si>
  <x:si>
    <x:t xml:space="preserve">EIS SII completo 2026</x:t>
  </x:si>
  <x:si>
    <x:t xml:space="preserve">SII recalculado (32 componentes)</x:t>
  </x:si>
  <x:si>
    <x:t xml:space="preserve">Desvio ao SII oficial</x:t>
  </x:si>
  <x:si>
    <x:t xml:space="preserve">Inovação auditada</x:t>
  </x:si>
  <x:si>
    <x:t xml:space="preserve">Nota</x:t>
  </x:si>
  <x:si>
    <x:t xml:space="preserve">A cadeia de origem completa está na folha “Proveniência correções”.</x:t>
  </x:si>
  <x:si>
    <x:t xml:space="preserve">PIB/PPC</x:t>
  </x:si>
  <x:si>
    <x:t xml:space="preserve">Consulta oficial Eurostat com filtros exatos; 27 observações sem imputação.</x:t>
  </x:si>
  <x:si>
    <x:t xml:space="preserve">SII</x:t>
  </x:si>
  <x:si>
    <x:t xml:space="preserve">Média dos componentes normalizados disponíveis do EIS 2026; desvio máximo de 0,0005 face ao SII oficial publicado com três casas decimais.</x:t>
  </x:si>
  <x:si>
    <x:t xml:space="preserve">Aplicação</x:t>
  </x:si>
  <x:si>
    <x:t xml:space="preserve">As duas séries oficiais são convertidas no mesmo percentil de posição UE-27 usado pelo ICE.</x:t>
  </x:si>
  <x:si>
    <x:t xml:space="preserve">Série</x:t>
  </x:si>
  <x:si>
    <x:t xml:space="preserve">Instituição</x:t>
  </x:si>
  <x:si>
    <x:t xml:space="preserve">Dataset/ficheiro</x:t>
  </x:si>
  <x:si>
    <x:t xml:space="preserve">URL exato</x:t>
  </x:si>
  <x:si>
    <x:t xml:space="preserve">Folha/estrutura</x:t>
  </x:si>
  <x:si>
    <x:t xml:space="preserve">Variável/filtros</x:t>
  </x:si>
  <x:si>
    <x:t xml:space="preserve">Data de extração</x:t>
  </x:si>
  <x:si>
    <x:t xml:space="preserve">Ficheiro arquivado</x:t>
  </x:si>
  <x:si>
    <x:t xml:space="preserve">SHA-256</x:t>
  </x:si>
  <x:si>
    <x:t xml:space="preserve">Transformação ICE</x:t>
  </x:si>
  <x:si>
    <x:t xml:space="preserve">Reprodução</x:t>
  </x:si>
  <x:si>
    <x:t xml:space="preserve">https://ec.europa.eu/eurostat/api/dissemination/statistics/1.0/data/prc_ppp_ind_1?lang=en&amp;time=2025&amp;ppp_cat18=GDP&amp;indic_ppp=VI_PPS_EU27_2020_HAB</x:t>
  </x:si>
  <x:si>
    <x:t xml:space="preserve">SDMX/JSON-stat; observação por geo</x:t>
  </x:si>
  <x:si>
    <x:t xml:space="preserve">time=2025; ppp_cat18=GDP; indic_ppp=VI_PPS_EU27_2020_HAB; geo=UE-27</x:t>
  </x:si>
  <x:si>
    <x:t xml:space="preserve">Índice UE27_2020=100 por habitante</x:t>
  </x:si>
  <x:si>
    <x:t xml:space="preserve">2026-08-08</x:t>
  </x:si>
  <x:si>
    <x:t xml:space="preserve">prc2025.xml</x:t>
  </x:si>
  <x:si>
    <x:t xml:space="preserve">43cc8508c0a4703ff86f36cd8b409274fd5e9f88d3a5c5adcdb3893a316492ad</x:t>
  </x:si>
  <x:si>
    <x:t xml:space="preserve">Percentil de posição UE-27: (RANK.AVG-1)/26×100; maior é melhor</x:t>
  </x:si>
  <x:si>
    <x:t xml:space="preserve">Consulta oficial → 27 valores → percentil → dimensão Prosperidade</x:t>
  </x:si>
  <x:si>
    <x:t xml:space="preserve">Comissão Europeia · DG RTD</x:t>
  </x:si>
  <x:si>
    <x:t xml:space="preserve">European Innovation Scoreboard 2026 database</x:t>
  </x:si>
  <x:si>
    <x:t xml:space="preserve">Normalised_scores; uma linha por país e ano</x:t>
  </x:si>
  <x:si>
    <x:t xml:space="preserve">Year=2026; Country Code=UE-27; SII; componentes 1.1.1–4.3.3</x:t>
  </x:si>
  <x:si>
    <x:t xml:space="preserve">Índice normalizado 0–1</x:t>
  </x:si>
  <x:si>
    <x:t xml:space="preserve">ec_rtd_eis-2026-neighborhood-database.xlsx</x:t>
  </x:si>
  <x:si>
    <x:t xml:space="preserve">4cde657007acfaa256cd5df2b8395c7e0d50dfbf4bb8344291d2d36bf4c6d7d5</x:t>
  </x:si>
  <x:si>
    <x:t xml:space="preserve">SII=média dos componentes normalizados disponíveis (31–32); depois percentil UE-27</x:t>
  </x:si>
  <x:si>
    <x:t xml:space="preserve">Ficheiro oficial → componentes → média (desvio ≤0,0005 ao SII publicado) → percentil → Inovação</x:t>
  </x:si>
  <x:si>
    <x:t xml:space="preserve">4.1.1</x:t>
  </x:si>
  <x:si>
    <x:t xml:space="preserve">4.1.2</x:t>
  </x:si>
  <x:si>
    <x:t xml:space="preserve">4.2.3</x:t>
  </x:si>
  <x:si>
    <x:t xml:space="preserve">4.3.1</x:t>
  </x:si>
  <x:si>
    <x:t xml:space="preserve">4.3.2</x:t>
  </x:si>
  <x:si>
    <x:t xml:space="preserve">4.3.3</x:t>
  </x:si>
  <x:si>
    <x:t xml:space="preserve">Componentes disponíveis</x:t>
  </x:si>
  <x:si>
    <x:t xml:space="preserve">SII recalculado</x:t>
  </x:si>
  <x:si>
    <x:t xml:space="preserve">SII oficial</x:t>
  </x:si>
  <x:si>
    <x:t xml:space="preserve">Código</x:t>
  </x:si>
  <x:si>
    <x:t xml:space="preserve">Sales of new-to-market and new-to-firm innovations</x:t>
  </x:si>
  <x:si>
    <x:t xml:space="preserve">Employment in innovative enterprises</x:t>
  </x:si>
  <x:si>
    <x:t xml:space="preserve">High-tech imports from outside the EU</x:t>
  </x:si>
  <x:si>
    <x:t xml:space="preserve">Resource productivity</x:t>
  </x:si>
  <x:si>
    <x:t xml:space="preserve">Production-based CO2 productivity</x:t>
  </x:si>
  <x:si>
    <x:t xml:space="preserve">Labour productivity</x:t>
  </x:si>
  <x:si>
    <x:t xml:space="preserve">ICE especificação 61</x:t>
  </x:si>
  <x:si>
    <x:t xml:space="preserve">Posição</x:t>
  </x:si>
  <x:si>
    <x:t xml:space="preserve">ICE principal 2026</x:t>
  </x:si>
  <x:si>
    <x:t xml:space="preserve">ICE 2026 · especificação metodológica consolidada · ranking UE-27</x:t>
  </x:si>
  <x:si>
    <x:t xml:space="preserve">Leitura</x:t>
  </x:si>
  <x:si>
    <x:t xml:space="preserve">Especificação</x:t>
  </x:si>
  <x:si>
    <x:t xml:space="preserve">AIC + rendimento disponível; EIS 1.x–3.x; impactos 4.x fora da Inovação</x:t>
  </x:si>
  <x:si>
    <x:t xml:space="preserve">ICE principal consolidado</x:t>
  </x:si>
  <x:si>
    <x:t xml:space="preserve">Posição principal</x:t>
  </x:si>
  <x:si>
    <x:t xml:space="preserve">ICE alternativa PIB+SII</x:t>
  </x:si>
  <x:si>
    <x:t xml:space="preserve">Posição alternativa</x:t>
  </x:si>
  <x:si>
    <x:t xml:space="preserve">Δ pontos alternativa−principal</x:t>
  </x:si>
  <x:si>
    <x:t xml:space="preserve">Δ posição alternativa−principal</x:t>
  </x:si>
  <x:si>
    <x:t xml:space="preserve">Pontuação pilar</x:t>
  </x:si>
  <x:si>
    <x:t xml:space="preserve">Dimensão excluída</x:t>
  </x:si>
  <x:si>
    <x:t xml:space="preserve">ICE sem dimensão</x:t>
  </x:si>
  <x:si>
    <x:t xml:space="preserve">Variação</x:t>
  </x:si>
  <x:si>
    <x:t xml:space="preserve">Dimensão A</x:t>
  </x:si>
  <x:si>
    <x:t xml:space="preserve">Dimensão B</x:t>
  </x:si>
  <x:si>
    <x:t xml:space="preserve">ρ Spearman</x:t>
  </x:si>
  <x:si>
    <x:t xml:space="preserve">|ρ| ≥ 0,80</x:t>
  </x:si>
  <x:si>
    <x:t xml:space="preserve">Ano_mínimo</x:t>
  </x:si>
  <x:si>
    <x:t xml:space="preserve">Ano_máximo</x:t>
  </x:si>
  <x:si>
    <x:t xml:space="preserve">Imputações</x:t>
  </x:si>
  <x:si>
    <x:t xml:space="preserve">https://ec.europa.eu/eurostat/api/dissemination/statistics/1.0/data/nama_10_lp_ulc?lang=en&amp;time=2025&amp;unit=PC_EU27_2020_MPPS_CP&amp;na_item=NLPR_HW</x:t>
  </x:si>
  <x:si>
    <x:t xml:space="preserve">https://ec.europa.eu/eurostat/api/dissemination/statistics/1.0/data/nama_10_lp_ulc?lang=en&amp;time=2025&amp;unit=PPS_EU27_2020&amp;na_item=D1_SAL_PER</x:t>
  </x:si>
  <x:si>
    <x:t xml:space="preserve">ICE-49 · Índice de Liberdade de Escolha dos Votantes · UE-27</x:t>
  </x:si>
  <x:si>
    <x:t xml:space="preserve">Tipo de boletim</x:t>
  </x:si>
  <x:si>
    <x:t xml:space="preserve">c</x:t>
  </x:si>
  <x:si>
    <x:t xml:space="preserve">p</x:t>
  </x:si>
  <x:si>
    <x:t xml:space="preserve">M</x:t>
  </x:si>
  <x:si>
    <x:t xml:space="preserve">ILE/FC recuperado</x:t>
  </x:si>
  <x:si>
    <x:t xml:space="preserve">ILE/FC fórmula</x:t>
  </x:si>
  <x:si>
    <x:t xml:space="preserve">Diferença</x:t>
  </x:si>
  <x:si>
    <x:t xml:space="preserve">Fonte primária</x:t>
  </x:si>
  <x:si>
    <x:t xml:space="preserve">Estado</x:t>
  </x:si>
  <x:si>
    <x:t xml:space="preserve">Fórmula</x:t>
  </x:si>
  <x:si>
    <x:t xml:space="preserve">Preferencial fraco</x:t>
  </x:si>
  <x:si>
    <x:t xml:space="preserve">IDEA 2024; 39 regional constituencies</x:t>
  </x:si>
  <x:si>
    <x:t xml:space="preserve">verificado</x:t>
  </x:si>
  <x:si>
    <x:t xml:space="preserve">=SQRT(c*p)/((1+LOG10(M))*SQRT(3))</x:t>
  </x:si>
  <x:si>
    <x:t xml:space="preserve">IDEA 2024; 11 círculos</x:t>
  </x:si>
  <x:si>
    <x:t xml:space="preserve">Lista fechada</x:t>
  </x:si>
  <x:si>
    <x:t xml:space="preserve">IDEA 2023; 31 círculos</x:t>
  </x:si>
  <x:si>
    <x:t xml:space="preserve">IDEA 2024; 12 círculos incluindo especiais</x:t>
  </x:si>
  <x:si>
    <x:t xml:space="preserve">rever convenção M</x:t>
  </x:si>
  <x:si>
    <x:t xml:space="preserve">Preferencial forte</x:t>
  </x:si>
  <x:si>
    <x:t xml:space="preserve">IDEA 2021; 6 círculos</x:t>
  </x:si>
  <x:si>
    <x:t xml:space="preserve">IDEA 2025; 14 regiões</x:t>
  </x:si>
  <x:si>
    <x:t xml:space="preserve">IDEA 2026; convenção original de 17 nomination districts</x:t>
  </x:si>
  <x:si>
    <x:t xml:space="preserve">IDEA 2023; 12 círculos</x:t>
  </x:si>
  <x:si>
    <x:t xml:space="preserve">IDEA 2023; 13 círculos incluindo Åland</x:t>
  </x:si>
  <x:si>
    <x:t xml:space="preserve">Candidato, duas voltas</x:t>
  </x:si>
  <x:si>
    <x:t xml:space="preserve">IDEA 2024; 577 uninominais</x:t>
  </x:si>
  <x:si>
    <x:t xml:space="preserve">MMP, dois votos</x:t>
  </x:si>
  <x:si>
    <x:t xml:space="preserve">IDEA 2025; 299 uninominais</x:t>
  </x:si>
  <x:si>
    <x:t xml:space="preserve">GR</x:t>
  </x:si>
  <x:si>
    <x:t xml:space="preserve">IDEA 2023; convenção comparável ao estudo original</x:t>
  </x:si>
  <x:si>
    <x:t xml:space="preserve">rever nº círculos</x:t>
  </x:si>
  <x:si>
    <x:t xml:space="preserve">IDEA 2025; 106 uninominais</x:t>
  </x:si>
  <x:si>
    <x:t xml:space="preserve">STV</x:t>
  </x:si>
  <x:si>
    <x:t xml:space="preserve">Comissão Eleitoral irlandesa, eleição 2024; 43 círculos</x:t>
  </x:si>
  <x:si>
    <x:t xml:space="preserve">Paralelo, voto fundido</x:t>
  </x:si>
  <x:si>
    <x:t xml:space="preserve">IDEA 2022; 147 uninominais; codificação conservadora</x:t>
  </x:si>
  <x:si>
    <x:t xml:space="preserve">sensibilidade</x:t>
  </x:si>
  <x:si>
    <x:t xml:space="preserve">IDEA 2022; 5 círculos</x:t>
  </x:si>
  <x:si>
    <x:t xml:space="preserve">Paralelo, preferencial + candidato</x:t>
  </x:si>
  <x:si>
    <x:t xml:space="preserve">IDEA 2024; 71 uninominais</x:t>
  </x:si>
  <x:si>
    <x:t xml:space="preserve">Panachage</x:t>
  </x:si>
  <x:si>
    <x:t xml:space="preserve">IDEA 2023; 4 círculos</x:t>
  </x:si>
  <x:si>
    <x:t xml:space="preserve">IDEA 2022; 13 círculos; exclui lugares compensatórios</x:t>
  </x:si>
  <x:si>
    <x:t xml:space="preserve">IDEA 2025; círculo nacional</x:t>
  </x:si>
  <x:si>
    <x:t xml:space="preserve">IDEA 2023; 41 círculos</x:t>
  </x:si>
  <x:si>
    <x:t xml:space="preserve">IDEA 2024; 22 círculos</x:t>
  </x:si>
  <x:si>
    <x:t xml:space="preserve">IDEA 2025; 43 círculos</x:t>
  </x:si>
  <x:si>
    <x:t xml:space="preserve">IDEA 2023; círculo nacional</x:t>
  </x:si>
  <x:si>
    <x:t xml:space="preserve">IDEA 2026; 8 círculos; exclui 2 lugares minoritários</x:t>
  </x:si>
  <x:si>
    <x:t xml:space="preserve">IDEA 2023; 52 círculos</x:t>
  </x:si>
  <x:si>
    <x:t xml:space="preserve">IDEA 2022; 29 círculos</x:t>
  </x:si>
  <x:si>
    <x:t xml:space="preserve">Definição</x:t>
  </x:si>
  <x:si>
    <x:t xml:space="preserve">FCᵢ = √(cᵢpᵢ) / [(1 + log10 Mᵢ)√3]</x:t>
  </x:si>
  <x:si>
    <x:t xml:space="preserve">Fonte metodológica</x:t>
  </x:si>
  <x:si>
    <x:t xml:space="preserve">Pereira, P. T. e Silva, J. A. (2009), Electoral Studies 28: 101–110; Pereira (2011).</x:t>
  </x:si>
  <x:si>
    <x:t xml:space="preserve">Dossiê</x:t>
  </x:si>
  <x:si>
    <x:t xml:space="preserve">Protocolo_Qualidade_Institucional_e_das_Elites_UE27.xlsx e Ranking_Qualidade_Institucional_e_das_Elites_UE27.xlsx, fechado em 2026-07-26.</x:t>
  </x:si>
  <x:si>
    <x:t xml:space="preserve">0,495220 · 27.º/27.</x:t>
  </x:si>
  <x:si>
    <x:t xml:space="preserve">Controlos de integridade e reprodutibilidade · modelo principal 3.0</x:t>
  </x:si>
  <x:si>
    <x:t xml:space="preserve">Controlo</x:t>
  </x:si>
  <x:si>
    <x:t xml:space="preserve">Resultado</x:t>
  </x:si>
  <x:si>
    <x:t xml:space="preserve">Esperado</x:t>
  </x:si>
  <x:si>
    <x:t xml:space="preserve">Indicadores únicos</x:t>
  </x:si>
  <x:si>
    <x:t xml:space="preserve">OK</x:t>
  </x:si>
  <x:si>
    <x:t xml:space="preserve">Países por indicador</x:t>
  </x:si>
  <x:si>
    <x:t xml:space="preserve">Registos indicador × país</x:t>
  </x:si>
  <x:si>
    <x:t xml:space="preserve">Valores brutos ausentes</x:t>
  </x:si>
  <x:si>
    <x:t xml:space="preserve">Dimensões no índice</x:t>
  </x:si>
  <x:si>
    <x:t xml:space="preserve">Soma dos pesos dimensionais</x:t>
  </x:si>
  <x:si>
    <x:t xml:space="preserve">Impactos EIS 4.x na Inovação</x:t>
  </x:si>
  <x:si>
    <x:t xml:space="preserve">EIS 4.2.1–4.2.2 na Competitividade</x:t>
  </x:si>
  <x:si>
    <x:t xml:space="preserve">Posição de Portugal</x:t>
  </x:si>
  <x:si>
    <x:t xml:space="preserve">Pontuação de Portugal</x:t>
  </x:si>
  <x:si>
    <x:t xml:space="preserve">País líder</x:t>
  </x:si>
  <x:si>
    <x:t xml:space="preserve">ICE 2026 · robustez a ponderações alternativas</x:t>
  </x:si>
  <x:si>
    <x:t xml:space="preserve">Cenário</x:t>
  </x:si>
  <x:si>
    <x:t xml:space="preserve">Simulações</x:t>
  </x:si>
  <x:si>
    <x:t xml:space="preserve">Mediana posição PT</x:t>
  </x:si>
  <x:si>
    <x:t xml:space="preserve">P05</x:t>
  </x:si>
  <x:si>
    <x:t xml:space="preserve">P95</x:t>
  </x:si>
  <x:si>
    <x:t xml:space="preserve">% no terço inferior</x:t>
  </x:si>
  <x:si>
    <x:t xml:space="preserve">Amplitude observada</x:t>
  </x:si>
  <x:si>
    <x:t xml:space="preserve">Pontuação PT</x:t>
  </x:si>
  <x:si>
    <x:t xml:space="preserve">Posição PT</x:t>
  </x:si>
  <x:si>
    <x:t xml:space="preserve">Dirichlet α=4 · moderado</x:t>
  </x:si>
  <x:si>
    <x:t xml:space="preserve">Dirichlet α=1 · disperso</x:t>
  </x:si>
  <x:si>
    <x:t xml:space="preserve">Método</x:t>
  </x:si>
  <x:si>
    <x:t xml:space="preserve">Pesos aleatórios das nove dimensões, normalizados para soma 1</x:t>
  </x:si>
  <x:si>
    <x:t xml:space="preserve">Semente</x:t>
  </x:si>
  <x:si>
    <x:t xml:space="preserve">Definição do terço inferior</x:t>
  </x:si>
  <x:si>
    <x:t xml:space="preserve">Posições 19–27 na UE-27</x:t>
  </x:si>
  <x:si>
    <x:t xml:space="preserve">Modelo</x:t>
  </x:si>
  <x:si>
    <x:t xml:space="preserve">AIC + rendimento disponível; EIS 1.x–3.x; impactos 4.x excluídos da Inovação</x:t>
  </x:si>
  <x:si>
    <x:t xml:space="preserve">Teste de sensibilidade dos pesos; não representa intervalo de confiança</x:t>
  </x:si>
</x:sst>
</file>

<file path=xl/styles.xml><?xml version="1.0" encoding="utf-8"?>
<x:styleSheet xmlns:x="http://schemas.openxmlformats.org/spreadsheetml/2006/main">
  <x:numFmts count="4">
    <x:numFmt numFmtId="164" formatCode="0.0000"/>
    <x:numFmt numFmtId="165" formatCode="0.000000"/>
    <x:numFmt numFmtId="166" formatCode="0.000"/>
    <x:numFmt numFmtId="167" formatCode="0.0"/>
  </x:numFmts>
  <x:fonts count="7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4213D"/>
      <x:name val="Carlito"/>
    </x:font>
    <x:font>
      <x:sz val="10"/>
      <x:color rgb="FF17202A"/>
      <x:name val="Carlito"/>
    </x:font>
    <x:font>
      <x:sz val="10"/>
      <x:color rgb="FF083F4E"/>
      <x:name val="Aptos"/>
    </x:font>
    <x:font>
      <x:b/>
      <x:sz val="18"/>
      <x:color rgb="FFF4F0E7"/>
      <x:name val="Aptos Display"/>
    </x:font>
    <x:font>
      <x:b/>
      <x:sz val="10"/>
      <x:color rgb="FF083F4E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DDEBF7"/>
      </x:patternFill>
    </x:fill>
    <x:fill>
      <x:patternFill patternType="solid">
        <x:fgColor rgb="FF1F4E78"/>
      </x:patternFill>
    </x:fill>
    <x:fill>
      <x:patternFill patternType="solid">
        <x:fgColor rgb="FF083F4E"/>
      </x:patternFill>
    </x:fill>
    <x:fill>
      <x:patternFill patternType="solid">
        <x:fgColor rgb="FFD19B2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C9D1D9"/>
      </x:right>
      <x:top/>
      <x:bottom style="thin">
        <x:color rgb="FFC9D1D9"/>
      </x:bottom>
      <x:diagonal/>
    </x:border>
    <x:border>
      <x:left style="thin">
        <x:color rgb="FFC9D1D9"/>
      </x:left>
      <x:right/>
      <x:top/>
      <x:bottom style="thin">
        <x:color rgb="FFC9D1D9"/>
      </x:bottom>
      <x:diagonal/>
    </x:border>
    <x:border>
      <x:left/>
      <x:right style="thin">
        <x:color rgb="FFC9D1D9"/>
      </x:right>
      <x:top style="thin">
        <x:color rgb="FFC9D1D9"/>
      </x:top>
      <x:bottom style="thin">
        <x:color rgb="FFC9D1D9"/>
      </x:bottom>
      <x:diagonal/>
    </x:border>
    <x:border>
      <x:left style="thin">
        <x:color rgb="FFC9D1D9"/>
      </x:left>
      <x:right/>
      <x:top style="thin">
        <x:color rgb="FFC9D1D9"/>
      </x:top>
      <x:bottom style="thin">
        <x:color rgb="FFC9D1D9"/>
      </x:bottom>
      <x:diagonal/>
    </x:border>
    <x:border>
      <x:left/>
      <x:right style="thin">
        <x:color rgb="FFC9D1D9"/>
      </x:right>
      <x:top style="thin">
        <x:color rgb="FFC9D1D9"/>
      </x:top>
      <x:bottom/>
      <x:diagonal/>
    </x:border>
    <x:border>
      <x:left style="thin">
        <x:color rgb="FFC9D1D9"/>
      </x:left>
      <x:right/>
      <x:top style="thin">
        <x:color rgb="FFC9D1D9"/>
      </x:top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2" fillId="3" borderId="0" xfId="0" applyFont="1" applyFill="1"/>
    <x:xf numFmtId="0" fontId="0" fillId="0" borderId="0" xfId="0" applyAlignment="1">
      <x:alignment wrapText="1"/>
    </x:xf>
    <x:xf numFmtId="0" fontId="2" fillId="3" borderId="1" xfId="0" applyFont="1" applyFill="1" applyBorder="1" applyAlignment="1">
      <x:alignment vertical="top"/>
    </x:xf>
    <x:xf numFmtId="0" fontId="0" fillId="0" borderId="2" xfId="0" applyBorder="1" applyAlignment="1">
      <x:alignment vertical="top" wrapText="1"/>
    </x:xf>
    <x:xf numFmtId="0" fontId="2" fillId="3" borderId="3" xfId="0" applyFont="1" applyFill="1" applyBorder="1" applyAlignment="1">
      <x:alignment vertical="top"/>
    </x:xf>
    <x:xf numFmtId="0" fontId="0" fillId="0" borderId="4" xfId="0" applyBorder="1" applyAlignment="1">
      <x:alignment vertical="top" wrapText="1"/>
    </x:xf>
    <x:xf numFmtId="0" fontId="2" fillId="3" borderId="5" xfId="0" applyFont="1" applyFill="1" applyBorder="1" applyAlignment="1">
      <x:alignment vertical="top"/>
    </x:xf>
    <x:xf numFmtId="0" fontId="0" fillId="0" borderId="6" xfId="0" applyBorder="1" applyAlignment="1">
      <x:alignment vertical="top" wrapText="1"/>
    </x:xf>
    <x:xf numFmtId="0" fontId="1" fillId="4" borderId="0" xfId="0" applyFont="1" applyFill="1" applyAlignment="1">
      <x:alignment vertical="center" wrapText="1"/>
    </x:xf>
    <x:xf numFmtId="0" fontId="3" fillId="0" borderId="0" xfId="0" applyFont="1" applyAlignment="1">
      <x:alignment vertical="top"/>
    </x:xf>
    <x:xf numFmtId="0" fontId="3" fillId="0" borderId="0" xfId="0" applyFont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164" fontId="3" fillId="0" borderId="0" xfId="0" applyNumberFormat="1" applyFont="1" applyAlignment="1">
      <x:alignment vertical="top"/>
    </x:xf>
    <x:xf numFmtId="165" fontId="3" fillId="0" borderId="0" xfId="0" applyNumberFormat="1" applyFont="1" applyAlignment="1">
      <x:alignment vertical="top"/>
    </x:xf>
    <x:xf numFmtId="164" fontId="0" fillId="0" borderId="0" xfId="0" applyNumberFormat="1"/>
    <x:xf numFmtId="165" fontId="0" fillId="0" borderId="0" xfId="0" applyNumberFormat="1"/>
    <x:xf numFmtId="1" fontId="0" fillId="0" borderId="0" xfId="0" applyNumberFormat="1"/>
    <x:xf numFmtId="166" fontId="3" fillId="0" borderId="0" xfId="0" applyNumberFormat="1" applyFont="1" applyAlignment="1">
      <x:alignment vertical="top"/>
    </x:xf>
    <x:xf numFmtId="0" fontId="5" fillId="5" borderId="0" xfId="0" applyFont="1" applyFill="1" applyAlignment="1">
      <x:alignment wrapText="1"/>
    </x:xf>
    <x:xf numFmtId="0" fontId="4" fillId="0" borderId="0" xfId="0" applyFont="1" applyAlignment="1">
      <x:alignment wrapText="1"/>
    </x:xf>
    <x:xf numFmtId="0" fontId="6" fillId="6" borderId="0" xfId="0" applyFont="1" applyFill="1" applyAlignment="1">
      <x:alignment wrapText="1"/>
    </x:xf>
    <x:xf numFmtId="167" fontId="4" fillId="0" borderId="0" xfId="0" applyNumberFormat="1" applyFont="1" applyAlignment="1">
      <x:alignment wrapText="1"/>
    </x:xf>
    <x:xf numFmtId="164" fontId="4" fillId="0" borderId="0" xfId="0" applyNumberFormat="1" applyFont="1" applyAlignment="1">
      <x:alignment wrapText="1"/>
    </x:xf>
    <x:xf numFmtId="0" fontId="1" fillId="2" borderId="0" xfId="0" applyFont="1" applyFill="1" applyAlignment="1">
      <x:alignment vertical="center"/>
    </x:xf>
    <x:xf numFmtId="0" fontId="0" fillId="0" borderId="0" xfId="0" applyAlignment="1">
      <x:alignment wrapText="1"/>
    </x:xf>
    <x:xf numFmtId="0" fontId="1" fillId="2" borderId="0" xfId="0" applyFont="1" applyFill="1"/>
    <x:xf numFmtId="0" fontId="0" fillId="0" borderId="0" xfId="0"/>
    <x:xf numFmtId="0" fontId="5" fillId="5" borderId="0" xfId="0" applyFont="1" applyFill="1" applyAlignment="1">
      <x:alignment wrapText="1"/>
    </x:xf>
    <x:xf numFmtId="0" fontId="4" fillId="0" borderId="0" xfId="0" applyFont="1" applyAlignment="1">
      <x:alignment wrapText="1"/>
    </x:xf>
  </x:cellXfs>
  <x:cellStyles count="1">
    <x:cellStyle name="Normal" xfId="0"/>
  </x:cellStyles>
  <x:dxfs count="7">
    <x:dxf>
      <x:font>
        <x:b/>
        <x:color rgb="FF9C0006"/>
      </x:font>
      <x:fill>
        <x:patternFill>
          <x:bgColor rgb="FFFCE8E6"/>
        </x:patternFill>
      </x:fill>
    </x:dxf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CE8E6"/>
        </x:patternFill>
      </x:fill>
    </x:dxf>
    <x:dxf>
      <x:font>
        <x:b/>
        <x:color rgb="FF9C0006"/>
      </x:font>
      <x:fill>
        <x:patternFill>
          <x:bgColor rgb="FFFCE8E6"/>
        </x:patternFill>
      </x:fill>
    </x:dxf>
    <x:dxf>
      <x:font>
        <x:b/>
        <x:color rgb="FF14213D"/>
      </x:font>
      <x:fill>
        <x:patternFill>
          <x:bgColor rgb="FFD9A441"/>
        </x:patternFill>
      </x:fill>
    </x:dxf>
    <x:dxf>
      <x:font>
        <x:b/>
        <x:color rgb="FF9C0006"/>
      </x:font>
      <x:fill>
        <x:patternFill>
          <x:bgColor rgb="FFFCE8E6"/>
        </x:patternFill>
      </x:fill>
    </x:dxf>
    <x:dxf>
      <x:font>
        <x:b/>
        <x:color rgb="FF14213D"/>
      </x:font>
      <x:fill>
        <x:patternFill>
          <x:bgColor rgb="FFD9A44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819c17641412c" /><Relationship Type="http://schemas.openxmlformats.org/officeDocument/2006/relationships/theme" Target="/xl/theme/theme1.xml" Id="R39b75945577a4c81" /><Relationship Type="http://schemas.microsoft.com/office/2022/11/relationships/FeaturePropertyBag" Target="/xl/featurePropertyBag/featurePropertyBag.xml" Id="Rda5ac781621846b0" /><Relationship Type="http://schemas.openxmlformats.org/officeDocument/2006/relationships/sharedStrings" Target="/xl/sharedStrings.xml" Id="R0868afaacbb843e2" /><Relationship Type="http://schemas.openxmlformats.org/officeDocument/2006/relationships/worksheet" Target="/xl/worksheets/sheet1.xml" Id="Rd1ef7f7316374b25" /><Relationship Type="http://schemas.openxmlformats.org/officeDocument/2006/relationships/worksheet" Target="/xl/worksheets/sheet2.xml" Id="R22fc0120fe8c4862" /><Relationship Type="http://schemas.openxmlformats.org/officeDocument/2006/relationships/worksheet" Target="/xl/worksheets/sheet3.xml" Id="R2bf4ec1bd3184218" /><Relationship Type="http://schemas.openxmlformats.org/officeDocument/2006/relationships/worksheet" Target="/xl/worksheets/sheet4.xml" Id="Rd3c2f61a38ed4b7d" /><Relationship Type="http://schemas.openxmlformats.org/officeDocument/2006/relationships/worksheet" Target="/xl/worksheets/sheet5.xml" Id="R32b02ca36034487e" /><Relationship Type="http://schemas.openxmlformats.org/officeDocument/2006/relationships/worksheet" Target="/xl/worksheets/sheet6.xml" Id="R1127b9555c4f4e5d" /><Relationship Type="http://schemas.openxmlformats.org/officeDocument/2006/relationships/worksheet" Target="/xl/worksheets/sheet7.xml" Id="R7e21b314b504455d" /><Relationship Type="http://schemas.openxmlformats.org/officeDocument/2006/relationships/worksheet" Target="/xl/worksheets/sheet8.xml" Id="R12a41dcfe5444564" /><Relationship Type="http://schemas.openxmlformats.org/officeDocument/2006/relationships/worksheet" Target="/xl/worksheets/sheet9.xml" Id="R4912dcfdb90447e7" /><Relationship Type="http://schemas.openxmlformats.org/officeDocument/2006/relationships/worksheet" Target="/xl/worksheets/sheet10.xml" Id="R7044893a4b11404f" /><Relationship Type="http://schemas.openxmlformats.org/officeDocument/2006/relationships/worksheet" Target="/xl/worksheets/sheet11.xml" Id="Re5207e78ab354f24" /><Relationship Type="http://schemas.openxmlformats.org/officeDocument/2006/relationships/worksheet" Target="/xl/worksheets/sheet12.xml" Id="R8fa1dc62038745d2" /><Relationship Type="http://schemas.openxmlformats.org/officeDocument/2006/relationships/worksheet" Target="/xl/worksheets/sheet13.xml" Id="R7099a1c789ed4eb7" /><Relationship Type="http://schemas.openxmlformats.org/officeDocument/2006/relationships/worksheet" Target="/xl/worksheets/sheet14.xml" Id="R0dc165aac9a74ef4" /><Relationship Type="http://schemas.openxmlformats.org/officeDocument/2006/relationships/worksheet" Target="/xl/worksheets/sheet15.xml" Id="R3d438781adad4b44" /><Relationship Type="http://schemas.openxmlformats.org/officeDocument/2006/relationships/worksheet" Target="/xl/worksheets/sheet16.xml" Id="R21494b9461bb4fae" /><Relationship Type="http://schemas.openxmlformats.org/officeDocument/2006/relationships/worksheet" Target="/xl/worksheets/sheet17.xml" Id="R9c007d9297754000" /><Relationship Type="http://schemas.openxmlformats.org/officeDocument/2006/relationships/worksheet" Target="/xl/worksheets/sheet18.xml" Id="R3339a8906e2c449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BaseICE61x27" displayName="BaseICE61x27" ref="A1:V1648" totalsRowShown="0">
  <x:autoFilter ref="A1:V1648"/>
  <x:tableColumns count="22">
    <x:tableColumn id="1" name="Indicador"/>
    <x:tableColumn id="2" name="País"/>
    <x:tableColumn id="3" name="Nome do país"/>
    <x:tableColumn id="4" name="Valor bruto"/>
    <x:tableColumn id="5" name="Unidade"/>
    <x:tableColumn id="6" name="Ano"/>
    <x:tableColumn id="7" name="Edição"/>
    <x:tableColumn id="8" name="Fonte"/>
    <x:tableColumn id="9" name="URL"/>
    <x:tableColumn id="10" name="Variável fonte"/>
    <x:tableColumn id="11" name="Orientação"/>
    <x:tableColumn id="12" name="Pilar"/>
    <x:tableColumn id="13" name="Dimensão"/>
    <x:tableColumn id="14" name="Peso interno"/>
    <x:tableColumn id="15" name="Peso dimensão"/>
    <x:tableColumn id="16" name="Peso ICE"/>
    <x:tableColumn id="17" name="Imputação"/>
    <x:tableColumn id="18" name="Método de imputação"/>
    <x:tableColumn id="19" name="Nota de auditoria"/>
    <x:tableColumn id="20" name="Valor normalizado"/>
    <x:tableColumn id="21" name="Contribuição dimensão"/>
    <x:tableColumn id="22" name="Contribuição I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alogoICE61" displayName="CatalogoICE61" ref="A1:N62" totalsRowShown="0">
  <x:autoFilter ref="A1:N62"/>
  <x:tableColumns count="14">
    <x:tableColumn id="1" name="ID"/>
    <x:tableColumn id="2" name="Dimensão"/>
    <x:tableColumn id="3" name="Pilar / subdimensão"/>
    <x:tableColumn id="4" name="Indicador operacional"/>
    <x:tableColumn id="5" name="Fonte institucional"/>
    <x:tableColumn id="6" name="Ano"/>
    <x:tableColumn id="7" name="Orientação"/>
    <x:tableColumn id="8" name="Peso da dimensão"/>
    <x:tableColumn id="9" name="Peso interno"/>
    <x:tableColumn id="10" name="Peso no ICE"/>
    <x:tableColumn id="11" name="Periodicidade"/>
    <x:tableColumn id="12" name="Regra de atualização"/>
    <x:tableColumn id="13" name="URL"/>
    <x:tableColumn id="14" name="Nota de auditori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putsAuditoria" displayName="InputsAuditoria" ref="A3:H30" totalsRowShown="0">
  <x:autoFilter ref="A3:H30"/>
  <x:tableColumns count="8">
    <x:tableColumn id="1" name="País"/>
    <x:tableColumn id="2" name="Nome do país"/>
    <x:tableColumn id="3" name="PIB per capita PPC 2025"/>
    <x:tableColumn id="4" name="Prosperidade auditada"/>
    <x:tableColumn id="5" name="EIS SII completo 2026"/>
    <x:tableColumn id="6" name="SII recalculado (32 componentes)"/>
    <x:tableColumn id="7" name="Desvio ao SII oficial"/>
    <x:tableColumn id="8" name="Inovação auditad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ovenienciaCorrecoes" displayName="ProvenienciaCorrecoes" ref="A1:L3" totalsRowShown="0">
  <x:autoFilter ref="A1:L3"/>
  <x:tableColumns count="12">
    <x:tableColumn id="1" name="Série"/>
    <x:tableColumn id="2" name="Instituição"/>
    <x:tableColumn id="3" name="Dataset/ficheiro"/>
    <x:tableColumn id="4" name="URL exato"/>
    <x:tableColumn id="5" name="Folha/estrutura"/>
    <x:tableColumn id="6" name="Variável/filtros"/>
    <x:tableColumn id="7" name="Unidade"/>
    <x:tableColumn id="8" name="Data de extração"/>
    <x:tableColumn id="9" name="Ficheiro arquivado"/>
    <x:tableColumn id="10" name="SHA-256"/>
    <x:tableColumn id="11" name="Transformação ICE"/>
    <x:tableColumn id="12" name="Reprodução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ISDecomposicao" displayName="EISDecomposicao" ref="A1:AM28" totalsRowShown="0">
  <x:autoFilter ref="A1:AM28"/>
  <x:tableColumns count="39">
    <x:tableColumn id="1" name="País"/>
    <x:tableColumn id="2" name="Nome do país"/>
    <x:tableColumn id="3" name="Ano"/>
    <x:tableColumn id="4" name="1.1.1"/>
    <x:tableColumn id="5" name="1.1.2"/>
    <x:tableColumn id="6" name="1.1.3"/>
    <x:tableColumn id="7" name="1.2.1"/>
    <x:tableColumn id="8" name="1.2.2"/>
    <x:tableColumn id="9" name="1.2.3"/>
    <x:tableColumn id="10" name="1.3.1"/>
    <x:tableColumn id="11" name="1.3.2"/>
    <x:tableColumn id="12" name="2.1.1"/>
    <x:tableColumn id="13" name="2.1.2"/>
    <x:tableColumn id="14" name="2.1.3"/>
    <x:tableColumn id="15" name="2.2.1"/>
    <x:tableColumn id="16" name="2.2.2"/>
    <x:tableColumn id="17" name="2.2.3"/>
    <x:tableColumn id="18" name="2.3.1"/>
    <x:tableColumn id="19" name="2.3.2"/>
    <x:tableColumn id="20" name="3.1.1"/>
    <x:tableColumn id="21" name="3.1.2"/>
    <x:tableColumn id="22" name="3.2.1"/>
    <x:tableColumn id="23" name="3.2.2"/>
    <x:tableColumn id="24" name="3.2.3"/>
    <x:tableColumn id="25" name="3.3.1"/>
    <x:tableColumn id="26" name="3.3.2"/>
    <x:tableColumn id="27" name="3.3.3"/>
    <x:tableColumn id="28" name="4.1.1"/>
    <x:tableColumn id="29" name="4.1.2"/>
    <x:tableColumn id="30" name="4.2.1"/>
    <x:tableColumn id="31" name="4.2.2"/>
    <x:tableColumn id="32" name="4.2.3"/>
    <x:tableColumn id="33" name="4.3.1"/>
    <x:tableColumn id="34" name="4.3.2"/>
    <x:tableColumn id="35" name="4.3.3"/>
    <x:tableColumn id="36" name="Componentes disponíveis"/>
    <x:tableColumn id="37" name="SII recalculado"/>
    <x:tableColumn id="38" name="SII oficial"/>
    <x:tableColumn id="39" name="Desvio ao SII oficia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imensoes61" displayName="Dimensoes61" ref="A1:M28" totalsRowShown="0">
  <x:autoFilter ref="A1:M28"/>
  <x:tableColumns count="13">
    <x:tableColumn id="1" name="País"/>
    <x:tableColumn id="2" name="Nome do país"/>
    <x:tableColumn id="3" name="Prosperidade"/>
    <x:tableColumn id="4" name="Produtividade"/>
    <x:tableColumn id="5" name="Remuneração"/>
    <x:tableColumn id="6" name="Educação"/>
    <x:tableColumn id="7" name="Inovação"/>
    <x:tableColumn id="8" name="Competitividade externa"/>
    <x:tableColumn id="9" name="Coesão social"/>
    <x:tableColumn id="10" name="Instituições"/>
    <x:tableColumn id="11" name="Sustentabilidade ambiental"/>
    <x:tableColumn id="12" name="ICE especificação 61"/>
    <x:tableColumn id="13" name="Posição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imensoesAuditadas" displayName="DimensoesAuditadas" ref="A1:M28" totalsRowShown="0">
  <x:autoFilter ref="A1:M28"/>
  <x:tableColumns count="13">
    <x:tableColumn id="1" name="País"/>
    <x:tableColumn id="2" name="Nome do país"/>
    <x:tableColumn id="3" name="Prosperidade"/>
    <x:tableColumn id="4" name="Produtividade"/>
    <x:tableColumn id="5" name="Remuneração"/>
    <x:tableColumn id="6" name="Educação"/>
    <x:tableColumn id="7" name="Inovação"/>
    <x:tableColumn id="8" name="Competitividade externa"/>
    <x:tableColumn id="9" name="Coesão social"/>
    <x:tableColumn id="10" name="Instituições"/>
    <x:tableColumn id="11" name="Sustentabilidade ambiental"/>
    <x:tableColumn id="12" name="ICE auditado 2026"/>
    <x:tableColumn id="13" name="Posição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RankingICE2026" displayName="RankingICE2026" ref="A3:M30" totalsRowShown="0">
  <x:autoFilter ref="A3:M30"/>
  <x:tableColumns count="13">
    <x:tableColumn id="1" name="Posição"/>
    <x:tableColumn id="2" name="País"/>
    <x:tableColumn id="3" name="Nome do país"/>
    <x:tableColumn id="4" name="ICE auditado 2026"/>
    <x:tableColumn id="5" name="Prosperidade"/>
    <x:tableColumn id="6" name="Produtividade"/>
    <x:tableColumn id="7" name="Remuneração"/>
    <x:tableColumn id="8" name="Educação"/>
    <x:tableColumn id="9" name="Inovação"/>
    <x:tableColumn id="10" name="Competitividade externa"/>
    <x:tableColumn id="11" name="Coesão social"/>
    <x:tableColumn id="12" name="Instituições"/>
    <x:tableColumn id="13" name="Sustentabilidade ambiental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omparacaoModelos" displayName="ComparacaoModelos" ref="A1:H28" totalsRowShown="0">
  <x:autoFilter ref="A1:H28"/>
  <x:tableColumns count="8">
    <x:tableColumn id="1" name="País"/>
    <x:tableColumn id="2" name="Nome do país"/>
    <x:tableColumn id="3" name="ICE especificação 61"/>
    <x:tableColumn id="4" name="Posição especificação 61"/>
    <x:tableColumn id="5" name="ICE auditado 2026"/>
    <x:tableColumn id="6" name="Posição auditada 2026"/>
    <x:tableColumn id="7" name="Δ pontos"/>
    <x:tableColumn id="8" name="Δ posição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PilaresICE" displayName="PilaresICE" ref="A1:D595" totalsRowShown="0">
  <x:autoFilter ref="A1:D595"/>
  <x:tableColumns count="4">
    <x:tableColumn id="1" name="País"/>
    <x:tableColumn id="2" name="Dimensão"/>
    <x:tableColumn id="3" name="Pilar"/>
    <x:tableColumn id="4" name="Pontuação pilar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LeaveOneOutICE" displayName="LeaveOneOutICE" ref="A1:F244" totalsRowShown="0">
  <x:autoFilter ref="A1:F244"/>
  <x:tableColumns count="6">
    <x:tableColumn id="1" name="Dimensão excluída"/>
    <x:tableColumn id="2" name="País"/>
    <x:tableColumn id="3" name="Nome do país"/>
    <x:tableColumn id="4" name="ICE sem dimensão"/>
    <x:tableColumn id="5" name="Posição"/>
    <x:tableColumn id="6" name="Variação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orrelacoesICE" displayName="CorrelacoesICE" ref="A1:D37" totalsRowShown="0">
  <x:autoFilter ref="A1:D37"/>
  <x:tableColumns count="4">
    <x:tableColumn id="1" name="Dimensão A"/>
    <x:tableColumn id="2" name="Dimensão B"/>
    <x:tableColumn id="3" name="ρ Spearman"/>
    <x:tableColumn id="4" name="|ρ| ≥ 0,80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ImputacoesICE" displayName="ImputacoesICE" ref="A1:H9" totalsRowShown="0">
  <x:autoFilter ref="A1:H9"/>
  <x:tableColumns count="8">
    <x:tableColumn id="1" name="Indicador"/>
    <x:tableColumn id="2" name="País"/>
    <x:tableColumn id="3" name="Nome do país"/>
    <x:tableColumn id="4" name="Valor bruto"/>
    <x:tableColumn id="5" name="Ano"/>
    <x:tableColumn id="6" name="Fonte"/>
    <x:tableColumn id="7" name="Método de imputação"/>
    <x:tableColumn id="8" name="Nota de auditoria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FontesICE" displayName="FontesICE" ref="A1:H62" totalsRowShown="0">
  <x:autoFilter ref="A1:H62"/>
  <x:tableColumns count="8">
    <x:tableColumn id="1" name="Indicador"/>
    <x:tableColumn id="2" name="Dimensão"/>
    <x:tableColumn id="3" name="Fonte"/>
    <x:tableColumn id="4" name="URL"/>
    <x:tableColumn id="5" name="Cobertura"/>
    <x:tableColumn id="6" name="Ano_mínimo"/>
    <x:tableColumn id="7" name="Ano_máximo"/>
    <x:tableColumn id="8" name="Imputações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QIE_ILE_UE27" displayName="QIE_ILE_UE27" ref="A3:L30" totalsRowShown="0">
  <x:autoFilter ref="A3:L30"/>
  <x:tableColumns count="12">
    <x:tableColumn id="1" name="País"/>
    <x:tableColumn id="2" name="Nome do país"/>
    <x:tableColumn id="3" name="Tipo de boletim"/>
    <x:tableColumn id="4" name="c"/>
    <x:tableColumn id="5" name="p"/>
    <x:tableColumn id="6" name="M"/>
    <x:tableColumn id="7" name="ILE/FC recuperado"/>
    <x:tableColumn id="8" name="ILE/FC fórmula"/>
    <x:tableColumn id="9" name="Diferença"/>
    <x:tableColumn id="10" name="Fonte primária"/>
    <x:tableColumn id="11" name="Estado"/>
    <x:tableColumn id="12" name="Fórmula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ControlosICE" displayName="ControlosICE" ref="A3:D14" totalsRowShown="0">
  <x:autoFilter ref="A3:D14"/>
  <x:tableColumns count="4">
    <x:tableColumn id="1" name="Controlo"/>
    <x:tableColumn id="2" name="Resultado"/>
    <x:tableColumn id="3" name="Esperado"/>
    <x:tableColumn id="4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1b60d37dae74e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f940c17451f4c7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cb906b99bd4473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5e794eca3544c8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d307eef90fd4cd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ed97cae1c74408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a2eee91fc5c44a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577bd1c2895b45b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52faf94a75444d3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8a156b00c41b47a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c18af72c7668405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0d75761f2f904dd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61f44fa3f5964be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6441c363f2e744f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4e14781dc1f6446b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6.xml" Id="R8ff6390fdd02446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5" customWidth="1"/>
    <x:col min="2" max="2" width="115" customWidth="1"/>
    <x:col min="3" max="8" width="12" customWidth="1"/>
  </x:cols>
  <x:sheetData>
    <x:row r="1" ht="30" customHeight="1">
      <x:c r="A1" s="23" t="s">
        <x:v>0</x:v>
      </x:c>
      <x:c r="B1" s="23"/>
      <x:c r="C1" s="23"/>
      <x:c r="D1" s="23"/>
      <x:c r="E1" s="23"/>
      <x:c r="F1" s="23"/>
      <x:c r="G1" s="23"/>
      <x:c r="H1" s="23"/>
    </x:row>
    <x:row r="3" ht="37.04999923706055" customHeight="1">
      <x:c r="A3" s="3" t="s">
        <x:v>1</x:v>
      </x:c>
      <x:c r="B3" s="4" t="str">
        <x:v>3.2 · atualização estatística de 8 de outubro de 2026; metodologia v3.0</x:v>
      </x:c>
    </x:row>
    <x:row r="4" ht="37.04999923706055" customHeight="1">
      <x:c r="A4" s="5" t="s">
        <x:v>2</x:v>
      </x:c>
      <x:c r="B4" s="6" t="s">
        <x:v>3</x:v>
      </x:c>
    </x:row>
    <x:row r="5" ht="37.04999923706055" customHeight="1">
      <x:c r="A5" s="5" t="s">
        <x:v>4</x:v>
      </x:c>
      <x:c r="B5" s="6" t="s">
        <x:v>5</x:v>
      </x:c>
    </x:row>
    <x:row r="6" ht="37.04999923706055" customHeight="1">
      <x:c r="A6" s="5" t="s">
        <x:v>6</x:v>
      </x:c>
      <x:c r="B6" s="6" t="s">
        <x:v>7</x:v>
      </x:c>
    </x:row>
    <x:row r="7" ht="37.04999923706055" customHeight="1">
      <x:c r="A7" s="5" t="s">
        <x:v>8</x:v>
      </x:c>
      <x:c r="B7" s="6" t="s">
        <x:v>9</x:v>
      </x:c>
    </x:row>
    <x:row r="8" ht="37.04999923706055" customHeight="1">
      <x:c r="A8" s="5" t="s">
        <x:v>10</x:v>
      </x:c>
      <x:c r="B8" s="6" t="s">
        <x:v>11</x:v>
      </x:c>
    </x:row>
    <x:row r="9" ht="37.04999923706055" customHeight="1">
      <x:c r="A9" s="5" t="s">
        <x:v>12</x:v>
      </x:c>
      <x:c r="B9" s="6" t="s">
        <x:v>13</x:v>
      </x:c>
    </x:row>
    <x:row r="10" ht="37.04999923706055" customHeight="1">
      <x:c r="A10" s="5" t="s">
        <x:v>14</x:v>
      </x:c>
      <x:c r="B10" s="6" t="s">
        <x:v>15</x:v>
      </x:c>
    </x:row>
    <x:row r="11" ht="37.04999923706055" customHeight="1">
      <x:c r="A11" s="5" t="s">
        <x:v>16</x:v>
      </x:c>
      <x:c r="B11" s="6" t="s">
        <x:v>17</x:v>
      </x:c>
    </x:row>
    <x:row r="12" ht="37.04999923706055" customHeight="1">
      <x:c r="A12" s="5" t="s">
        <x:v>18</x:v>
      </x:c>
      <x:c r="B12" s="6" t="str">
        <x:v>Base de 8-08-2026; ICE-06 PISA 2025; ICE-03/04 Eurostat 7-10-2026; ICE-38/42/43/50 WGI 2026 (ano 2025). Restantes 54 indicadores preservados.</x:v>
      </x:c>
    </x:row>
    <x:row r="13" ht="37.04999923706055" customHeight="1">
      <x:c r="A13" s="5" t="s">
        <x:v>19</x:v>
      </x:c>
      <x:c r="B13" s="6" t="str">
        <x:v>21.º lugar; 35,7197 pontos; leave-one-out: 20.º–21.º.</x:v>
      </x:c>
    </x:row>
    <x:row r="14" ht="37.04999923706055" customHeight="1">
      <x:c r="A14" s="5" t="s">
        <x:v>20</x:v>
      </x:c>
      <x:c r="B14" s="6" t="str">
        <x:v>100 000 simulações/cenário; α=4: 99,870%; α=1: 91,071% no terço inferior. Semente 204061; NumPy default_rng; α=4 seguido de α=1.</x:v>
      </x:c>
    </x:row>
    <x:row r="15" ht="37.04999923706055" customHeight="1">
      <x:c r="A15" s="5" t="s">
        <x:v>21</x:v>
      </x:c>
      <x:c r="B15" s="6" t="s">
        <x:v>22</x:v>
      </x:c>
    </x:row>
    <x:row r="16" ht="37.04999923706055" customHeight="1">
      <x:c r="A16" s="7" t="s">
        <x:v>23</x:v>
      </x:c>
      <x:c r="B16" s="8" t="s">
        <x:v>24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12" customWidth="1"/>
    <x:col min="2" max="2" width="8" customWidth="1"/>
    <x:col min="3" max="3" width="20" customWidth="1"/>
    <x:col min="4" max="4" width="14" customWidth="1"/>
    <x:col min="5" max="5" width="24" customWidth="1"/>
    <x:col min="6" max="6" width="9" customWidth="1"/>
    <x:col min="7" max="7" width="20" customWidth="1"/>
    <x:col min="8" max="8" width="35" customWidth="1"/>
    <x:col min="9" max="9" width="45" customWidth="1"/>
    <x:col min="10" max="10" width="20" customWidth="1"/>
    <x:col min="11" max="11" width="16" customWidth="1"/>
    <x:col min="12" max="13" width="27" customWidth="1"/>
    <x:col min="14" max="16" width="12" customWidth="1"/>
    <x:col min="17" max="17" width="11" customWidth="1"/>
    <x:col min="18" max="18" width="45" customWidth="1"/>
    <x:col min="19" max="19" width="55" customWidth="1"/>
    <x:col min="20" max="20" width="16" customWidth="1"/>
    <x:col min="21" max="21" width="18" customWidth="1"/>
    <x:col min="22" max="22" width="15" customWidth="1"/>
  </x:cols>
  <x:sheetData>
    <x:row r="1" ht="30" customHeight="1">
      <x:c r="A1" s="9" t="s">
        <x:v>25</x:v>
      </x:c>
      <x:c r="B1" s="9" t="s">
        <x:v>26</x:v>
      </x:c>
      <x:c r="C1" s="9" t="s">
        <x:v>27</x:v>
      </x:c>
      <x:c r="D1" s="9" t="s">
        <x:v>28</x:v>
      </x:c>
      <x:c r="E1" s="9" t="s">
        <x:v>29</x:v>
      </x:c>
      <x:c r="F1" s="9" t="s">
        <x:v>30</x:v>
      </x:c>
      <x:c r="G1" s="9" t="s">
        <x:v>31</x:v>
      </x:c>
      <x:c r="H1" s="9" t="s">
        <x:v>32</x:v>
      </x:c>
      <x:c r="I1" s="9" t="s">
        <x:v>33</x:v>
      </x:c>
      <x:c r="J1" s="9" t="s">
        <x:v>34</x:v>
      </x:c>
      <x:c r="K1" s="9" t="s">
        <x:v>35</x:v>
      </x:c>
      <x:c r="L1" s="9" t="s">
        <x:v>36</x:v>
      </x:c>
      <x:c r="M1" s="9" t="s">
        <x:v>37</x:v>
      </x:c>
      <x:c r="N1" s="9" t="s">
        <x:v>38</x:v>
      </x:c>
      <x:c r="O1" s="9" t="s">
        <x:v>39</x:v>
      </x:c>
      <x:c r="P1" s="9" t="s">
        <x:v>40</x:v>
      </x:c>
      <x:c r="Q1" s="9" t="s">
        <x:v>41</x:v>
      </x:c>
      <x:c r="R1" s="9" t="s">
        <x:v>42</x:v>
      </x:c>
      <x:c r="S1" s="9" t="s">
        <x:v>43</x:v>
      </x:c>
      <x:c r="T1" s="9" t="s">
        <x:v>44</x:v>
      </x:c>
      <x:c r="U1" s="9" t="s">
        <x:v>45</x:v>
      </x:c>
      <x:c r="V1" s="9" t="s">
        <x:v>46</x:v>
      </x:c>
    </x:row>
    <x:row r="2">
      <x:c r="A2" s="10" t="s">
        <x:v>47</x:v>
      </x:c>
      <x:c r="B2" s="10" t="s">
        <x:v>48</x:v>
      </x:c>
      <x:c r="C2" s="10" t="s">
        <x:v>49</x:v>
      </x:c>
      <x:c r="D2" s="12">
        <x:v>113</x:v>
      </x:c>
      <x:c r="E2" s="10" t="s">
        <x:v>50</x:v>
      </x:c>
      <x:c r="F2" s="10">
        <x:v>2025</x:v>
      </x:c>
      <x:c r="G2" s="10" t="s">
        <x:v>51</x:v>
      </x:c>
      <x:c r="H2" s="10" t="s">
        <x:v>52</x:v>
      </x:c>
      <x:c r="I2" s="10" t="s">
        <x:v>53</x:v>
      </x:c>
      <x:c r="J2" s="10" t="s">
        <x:v>52</x:v>
      </x:c>
      <x:c r="K2" s="10" t="s">
        <x:v>54</x:v>
      </x:c>
      <x:c r="L2" s="10" t="s">
        <x:v>55</x:v>
      </x:c>
      <x:c r="M2" s="10" t="s">
        <x:v>56</x:v>
      </x:c>
      <x:c r="N2" s="13">
        <x:v>0.5</x:v>
      </x:c>
      <x:c r="O2" s="13">
        <x:v>0.11111111110000001</x:v>
      </x:c>
      <x:c r="P2" s="13">
        <x:v>5.5555555600000001E-2</x:v>
      </x:c>
      <x:c r="Q2" s="11" t="b">
        <x:v>0</x:v>
      </x:c>
      <x:c r="R2" s="10"/>
      <x:c r="S2" s="10"/>
      <x:c r="T2" s="12" t="n">
        <x:f t="shared" ref="T2:T28" ca="1" si="0">(COUNTIF($D$2:$D$28,"&lt;"&amp;D2)+(COUNTIF($D$2:$D$28,"="&amp;D2)-1)/2)/26*100</x:f>
        <x:v>86.53846153846155</x:v>
      </x:c>
      <x:c r="U2" s="12" t="n">
        <x:f t="shared" ref="U2:U65" ca="1" si="1">T2*N2</x:f>
        <x:v>43.269230769230774</x:v>
      </x:c>
      <x:c r="V2" s="12" t="n">
        <x:f t="shared" ref="V2:V65" ca="1" si="2">U2/9</x:f>
        <x:v>4.807692307692308</x:v>
      </x:c>
    </x:row>
    <x:row r="3">
      <x:c r="A3" s="10" t="s">
        <x:v>47</x:v>
      </x:c>
      <x:c r="B3" s="10" t="s">
        <x:v>57</x:v>
      </x:c>
      <x:c r="C3" s="10" t="s">
        <x:v>58</x:v>
      </x:c>
      <x:c r="D3" s="12">
        <x:v>113</x:v>
      </x:c>
      <x:c r="E3" s="10" t="s">
        <x:v>50</x:v>
      </x:c>
      <x:c r="F3" s="10">
        <x:v>2025</x:v>
      </x:c>
      <x:c r="G3" s="10" t="s">
        <x:v>51</x:v>
      </x:c>
      <x:c r="H3" s="10" t="s">
        <x:v>52</x:v>
      </x:c>
      <x:c r="I3" s="10" t="s">
        <x:v>53</x:v>
      </x:c>
      <x:c r="J3" s="10" t="s">
        <x:v>52</x:v>
      </x:c>
      <x:c r="K3" s="10" t="s">
        <x:v>54</x:v>
      </x:c>
      <x:c r="L3" s="10" t="s">
        <x:v>55</x:v>
      </x:c>
      <x:c r="M3" s="10" t="s">
        <x:v>56</x:v>
      </x:c>
      <x:c r="N3" s="13">
        <x:v>0.5</x:v>
      </x:c>
      <x:c r="O3" s="13">
        <x:v>0.11111111110000001</x:v>
      </x:c>
      <x:c r="P3" s="13">
        <x:v>5.5555555600000001E-2</x:v>
      </x:c>
      <x:c r="Q3" s="11" t="b">
        <x:v>0</x:v>
      </x:c>
      <x:c r="R3" s="10"/>
      <x:c r="S3" s="10"/>
      <x:c r="T3" s="12" t="n">
        <x:f t="shared" ca="1" si="0">(COUNTIF($D$2:$D$28,"&lt;"&amp;D3)+(COUNTIF($D$2:$D$28,"="&amp;D3)-1)/2)/26*100</x:f>
        <x:v>86.53846153846155</x:v>
      </x:c>
      <x:c r="U3" s="12" t="n">
        <x:f t="shared" ca="1" si="1">T3*N3</x:f>
        <x:v>43.269230769230774</x:v>
      </x:c>
      <x:c r="V3" s="12" t="n">
        <x:f t="shared" ca="1" si="2">U3/9</x:f>
        <x:v>4.807692307692308</x:v>
      </x:c>
    </x:row>
    <x:row r="4">
      <x:c r="A4" s="10" t="s">
        <x:v>47</x:v>
      </x:c>
      <x:c r="B4" s="10" t="s">
        <x:v>59</x:v>
      </x:c>
      <x:c r="C4" s="10" t="s">
        <x:v>60</x:v>
      </x:c>
      <x:c r="D4" s="12">
        <x:v>77</x:v>
      </x:c>
      <x:c r="E4" s="10" t="s">
        <x:v>50</x:v>
      </x:c>
      <x:c r="F4" s="10">
        <x:v>2025</x:v>
      </x:c>
      <x:c r="G4" s="10" t="s">
        <x:v>51</x:v>
      </x:c>
      <x:c r="H4" s="10" t="s">
        <x:v>52</x:v>
      </x:c>
      <x:c r="I4" s="10" t="s">
        <x:v>53</x:v>
      </x:c>
      <x:c r="J4" s="10" t="s">
        <x:v>52</x:v>
      </x:c>
      <x:c r="K4" s="10" t="s">
        <x:v>54</x:v>
      </x:c>
      <x:c r="L4" s="10" t="s">
        <x:v>55</x:v>
      </x:c>
      <x:c r="M4" s="10" t="s">
        <x:v>56</x:v>
      </x:c>
      <x:c r="N4" s="13">
        <x:v>0.5</x:v>
      </x:c>
      <x:c r="O4" s="13">
        <x:v>0.11111111110000001</x:v>
      </x:c>
      <x:c r="P4" s="13">
        <x:v>5.5555555600000001E-2</x:v>
      </x:c>
      <x:c r="Q4" s="11" t="b">
        <x:v>0</x:v>
      </x:c>
      <x:c r="R4" s="10"/>
      <x:c r="S4" s="10"/>
      <x:c r="T4" s="12" t="n">
        <x:f t="shared" ca="1" si="0">(COUNTIF($D$2:$D$28,"&lt;"&amp;D4)+(COUNTIF($D$2:$D$28,"="&amp;D4)-1)/2)/26*100</x:f>
        <x:v>13.461538461538462</x:v>
      </x:c>
      <x:c r="U4" s="12" t="n">
        <x:f t="shared" ca="1" si="1">T4*N4</x:f>
        <x:v>6.730769230769231</x:v>
      </x:c>
      <x:c r="V4" s="12" t="n">
        <x:f t="shared" ca="1" si="2">U4/9</x:f>
        <x:v>0.7478632478632479</x:v>
      </x:c>
    </x:row>
    <x:row r="5">
      <x:c r="A5" s="10" t="s">
        <x:v>47</x:v>
      </x:c>
      <x:c r="B5" s="10" t="s">
        <x:v>61</x:v>
      </x:c>
      <x:c r="C5" s="10" t="s">
        <x:v>62</x:v>
      </x:c>
      <x:c r="D5" s="12">
        <x:v>98</x:v>
      </x:c>
      <x:c r="E5" s="10" t="s">
        <x:v>50</x:v>
      </x:c>
      <x:c r="F5" s="10">
        <x:v>2025</x:v>
      </x:c>
      <x:c r="G5" s="10" t="s">
        <x:v>51</x:v>
      </x:c>
      <x:c r="H5" s="10" t="s">
        <x:v>52</x:v>
      </x:c>
      <x:c r="I5" s="10" t="s">
        <x:v>53</x:v>
      </x:c>
      <x:c r="J5" s="10" t="s">
        <x:v>52</x:v>
      </x:c>
      <x:c r="K5" s="10" t="s">
        <x:v>54</x:v>
      </x:c>
      <x:c r="L5" s="10" t="s">
        <x:v>55</x:v>
      </x:c>
      <x:c r="M5" s="10" t="s">
        <x:v>56</x:v>
      </x:c>
      <x:c r="N5" s="13">
        <x:v>0.5</x:v>
      </x:c>
      <x:c r="O5" s="13">
        <x:v>0.11111111110000001</x:v>
      </x:c>
      <x:c r="P5" s="13">
        <x:v>5.5555555600000001E-2</x:v>
      </x:c>
      <x:c r="Q5" s="11" t="b">
        <x:v>0</x:v>
      </x:c>
      <x:c r="R5" s="10"/>
      <x:c r="S5" s="10"/>
      <x:c r="T5" s="12" t="n">
        <x:f t="shared" ca="1" si="0">(COUNTIF($D$2:$D$28,"&lt;"&amp;D5)+(COUNTIF($D$2:$D$28,"="&amp;D5)-1)/2)/26*100</x:f>
        <x:v>61.53846153846154</x:v>
      </x:c>
      <x:c r="U5" s="12" t="n">
        <x:f t="shared" ca="1" si="1">T5*N5</x:f>
        <x:v>30.76923076923077</x:v>
      </x:c>
      <x:c r="V5" s="12" t="n">
        <x:f t="shared" ca="1" si="2">U5/9</x:f>
        <x:v>3.418803418803419</x:v>
      </x:c>
    </x:row>
    <x:row r="6">
      <x:c r="A6" s="10" t="s">
        <x:v>47</x:v>
      </x:c>
      <x:c r="B6" s="10" t="s">
        <x:v>63</x:v>
      </x:c>
      <x:c r="C6" s="10" t="s">
        <x:v>64</x:v>
      </x:c>
      <x:c r="D6" s="12">
        <x:v>83</x:v>
      </x:c>
      <x:c r="E6" s="10" t="s">
        <x:v>50</x:v>
      </x:c>
      <x:c r="F6" s="10">
        <x:v>2025</x:v>
      </x:c>
      <x:c r="G6" s="10" t="s">
        <x:v>51</x:v>
      </x:c>
      <x:c r="H6" s="10" t="s">
        <x:v>52</x:v>
      </x:c>
      <x:c r="I6" s="10" t="s">
        <x:v>53</x:v>
      </x:c>
      <x:c r="J6" s="10" t="s">
        <x:v>52</x:v>
      </x:c>
      <x:c r="K6" s="10" t="s">
        <x:v>54</x:v>
      </x:c>
      <x:c r="L6" s="10" t="s">
        <x:v>55</x:v>
      </x:c>
      <x:c r="M6" s="10" t="s">
        <x:v>56</x:v>
      </x:c>
      <x:c r="N6" s="13">
        <x:v>0.5</x:v>
      </x:c>
      <x:c r="O6" s="13">
        <x:v>0.11111111110000001</x:v>
      </x:c>
      <x:c r="P6" s="13">
        <x:v>5.5555555600000001E-2</x:v>
      </x:c>
      <x:c r="Q6" s="11" t="b">
        <x:v>0</x:v>
      </x:c>
      <x:c r="R6" s="10"/>
      <x:c r="S6" s="10"/>
      <x:c r="T6" s="12" t="n">
        <x:f t="shared" ca="1" si="0">(COUNTIF($D$2:$D$28,"&lt;"&amp;D6)+(COUNTIF($D$2:$D$28,"="&amp;D6)-1)/2)/26*100</x:f>
        <x:v>26.923076923076923</x:v>
      </x:c>
      <x:c r="U6" s="12" t="n">
        <x:f t="shared" ca="1" si="1">T6*N6</x:f>
        <x:v>13.461538461538462</x:v>
      </x:c>
      <x:c r="V6" s="12" t="n">
        <x:f t="shared" ca="1" si="2">U6/9</x:f>
        <x:v>1.4957264957264957</x:v>
      </x:c>
    </x:row>
    <x:row r="7">
      <x:c r="A7" s="10" t="s">
        <x:v>47</x:v>
      </x:c>
      <x:c r="B7" s="10" t="s">
        <x:v>65</x:v>
      </x:c>
      <x:c r="C7" s="10" t="s">
        <x:v>66</x:v>
      </x:c>
      <x:c r="D7" s="12">
        <x:v>120</x:v>
      </x:c>
      <x:c r="E7" s="10" t="s">
        <x:v>50</x:v>
      </x:c>
      <x:c r="F7" s="10">
        <x:v>2025</x:v>
      </x:c>
      <x:c r="G7" s="10" t="s">
        <x:v>51</x:v>
      </x:c>
      <x:c r="H7" s="10" t="s">
        <x:v>52</x:v>
      </x:c>
      <x:c r="I7" s="10" t="s">
        <x:v>53</x:v>
      </x:c>
      <x:c r="J7" s="10" t="s">
        <x:v>52</x:v>
      </x:c>
      <x:c r="K7" s="10" t="s">
        <x:v>54</x:v>
      </x:c>
      <x:c r="L7" s="10" t="s">
        <x:v>55</x:v>
      </x:c>
      <x:c r="M7" s="10" t="s">
        <x:v>56</x:v>
      </x:c>
      <x:c r="N7" s="13">
        <x:v>0.5</x:v>
      </x:c>
      <x:c r="O7" s="13">
        <x:v>0.11111111110000001</x:v>
      </x:c>
      <x:c r="P7" s="13">
        <x:v>5.5555555600000001E-2</x:v>
      </x:c>
      <x:c r="Q7" s="11" t="b">
        <x:v>0</x:v>
      </x:c>
      <x:c r="R7" s="10"/>
      <x:c r="S7" s="10"/>
      <x:c r="T7" s="12" t="n">
        <x:f t="shared" ca="1" si="0">(COUNTIF($D$2:$D$28,"&lt;"&amp;D7)+(COUNTIF($D$2:$D$28,"="&amp;D7)-1)/2)/26*100</x:f>
        <x:v>96.15384615384616</x:v>
      </x:c>
      <x:c r="U7" s="12" t="n">
        <x:f t="shared" ca="1" si="1">T7*N7</x:f>
        <x:v>48.07692307692308</x:v>
      </x:c>
      <x:c r="V7" s="12" t="n">
        <x:f t="shared" ca="1" si="2">U7/9</x:f>
        <x:v>5.341880341880342</x:v>
      </x:c>
    </x:row>
    <x:row r="8">
      <x:c r="A8" s="10" t="s">
        <x:v>47</x:v>
      </x:c>
      <x:c r="B8" s="10" t="s">
        <x:v>67</x:v>
      </x:c>
      <x:c r="C8" s="10" t="s">
        <x:v>68</x:v>
      </x:c>
      <x:c r="D8" s="12">
        <x:v>106</x:v>
      </x:c>
      <x:c r="E8" s="10" t="s">
        <x:v>50</x:v>
      </x:c>
      <x:c r="F8" s="10">
        <x:v>2025</x:v>
      </x:c>
      <x:c r="G8" s="10" t="s">
        <x:v>51</x:v>
      </x:c>
      <x:c r="H8" s="10" t="s">
        <x:v>52</x:v>
      </x:c>
      <x:c r="I8" s="10" t="s">
        <x:v>53</x:v>
      </x:c>
      <x:c r="J8" s="10" t="s">
        <x:v>52</x:v>
      </x:c>
      <x:c r="K8" s="10" t="s">
        <x:v>54</x:v>
      </x:c>
      <x:c r="L8" s="10" t="s">
        <x:v>55</x:v>
      </x:c>
      <x:c r="M8" s="10" t="s">
        <x:v>56</x:v>
      </x:c>
      <x:c r="N8" s="13">
        <x:v>0.5</x:v>
      </x:c>
      <x:c r="O8" s="13">
        <x:v>0.11111111110000001</x:v>
      </x:c>
      <x:c r="P8" s="13">
        <x:v>5.5555555600000001E-2</x:v>
      </x:c>
      <x:c r="Q8" s="11" t="b">
        <x:v>0</x:v>
      </x:c>
      <x:c r="R8" s="10"/>
      <x:c r="S8" s="10"/>
      <x:c r="T8" s="12" t="n">
        <x:f t="shared" ca="1" si="0">(COUNTIF($D$2:$D$28,"&lt;"&amp;D8)+(COUNTIF($D$2:$D$28,"="&amp;D8)-1)/2)/26*100</x:f>
        <x:v>80.76923076923077</x:v>
      </x:c>
      <x:c r="U8" s="12" t="n">
        <x:f t="shared" ca="1" si="1">T8*N8</x:f>
        <x:v>40.38461538461539</x:v>
      </x:c>
      <x:c r="V8" s="12" t="n">
        <x:f t="shared" ca="1" si="2">U8/9</x:f>
        <x:v>4.487179487179487</x:v>
      </x:c>
    </x:row>
    <x:row r="9">
      <x:c r="A9" s="10" t="s">
        <x:v>47</x:v>
      </x:c>
      <x:c r="B9" s="10" t="s">
        <x:v>69</x:v>
      </x:c>
      <x:c r="C9" s="10" t="s">
        <x:v>70</x:v>
      </x:c>
      <x:c r="D9" s="12">
        <x:v>74</x:v>
      </x:c>
      <x:c r="E9" s="10" t="s">
        <x:v>50</x:v>
      </x:c>
      <x:c r="F9" s="10">
        <x:v>2025</x:v>
      </x:c>
      <x:c r="G9" s="10" t="s">
        <x:v>51</x:v>
      </x:c>
      <x:c r="H9" s="10" t="s">
        <x:v>52</x:v>
      </x:c>
      <x:c r="I9" s="10" t="s">
        <x:v>53</x:v>
      </x:c>
      <x:c r="J9" s="10" t="s">
        <x:v>52</x:v>
      </x:c>
      <x:c r="K9" s="10" t="s">
        <x:v>54</x:v>
      </x:c>
      <x:c r="L9" s="10" t="s">
        <x:v>55</x:v>
      </x:c>
      <x:c r="M9" s="10" t="s">
        <x:v>56</x:v>
      </x:c>
      <x:c r="N9" s="13">
        <x:v>0.5</x:v>
      </x:c>
      <x:c r="O9" s="13">
        <x:v>0.11111111110000001</x:v>
      </x:c>
      <x:c r="P9" s="13">
        <x:v>5.5555555600000001E-2</x:v>
      </x:c>
      <x:c r="Q9" s="11" t="b">
        <x:v>0</x:v>
      </x:c>
      <x:c r="R9" s="10"/>
      <x:c r="S9" s="10"/>
      <x:c r="T9" s="12" t="n">
        <x:f t="shared" ca="1" si="0">(COUNTIF($D$2:$D$28,"&lt;"&amp;D9)+(COUNTIF($D$2:$D$28,"="&amp;D9)-1)/2)/26*100</x:f>
        <x:v>7.6923076923076925</x:v>
      </x:c>
      <x:c r="U9" s="12" t="n">
        <x:f t="shared" ca="1" si="1">T9*N9</x:f>
        <x:v>3.8461538461538463</x:v>
      </x:c>
      <x:c r="V9" s="12" t="n">
        <x:f t="shared" ca="1" si="2">U9/9</x:f>
        <x:v>0.4273504273504274</x:v>
      </x:c>
    </x:row>
    <x:row r="10">
      <x:c r="A10" s="10" t="s">
        <x:v>47</x:v>
      </x:c>
      <x:c r="B10" s="10" t="s">
        <x:v>71</x:v>
      </x:c>
      <x:c r="C10" s="10" t="s">
        <x:v>72</x:v>
      </x:c>
      <x:c r="D10" s="12">
        <x:v>80</x:v>
      </x:c>
      <x:c r="E10" s="10" t="s">
        <x:v>50</x:v>
      </x:c>
      <x:c r="F10" s="10">
        <x:v>2025</x:v>
      </x:c>
      <x:c r="G10" s="10" t="s">
        <x:v>51</x:v>
      </x:c>
      <x:c r="H10" s="10" t="s">
        <x:v>52</x:v>
      </x:c>
      <x:c r="I10" s="10" t="s">
        <x:v>53</x:v>
      </x:c>
      <x:c r="J10" s="10" t="s">
        <x:v>52</x:v>
      </x:c>
      <x:c r="K10" s="10" t="s">
        <x:v>54</x:v>
      </x:c>
      <x:c r="L10" s="10" t="s">
        <x:v>55</x:v>
      </x:c>
      <x:c r="M10" s="10" t="s">
        <x:v>56</x:v>
      </x:c>
      <x:c r="N10" s="13">
        <x:v>0.5</x:v>
      </x:c>
      <x:c r="O10" s="13">
        <x:v>0.11111111110000001</x:v>
      </x:c>
      <x:c r="P10" s="13">
        <x:v>5.5555555600000001E-2</x:v>
      </x:c>
      <x:c r="Q10" s="11" t="b">
        <x:v>0</x:v>
      </x:c>
      <x:c r="R10" s="10"/>
      <x:c r="S10" s="10"/>
      <x:c r="T10" s="12" t="n">
        <x:f t="shared" ca="1" si="0">(COUNTIF($D$2:$D$28,"&lt;"&amp;D10)+(COUNTIF($D$2:$D$28,"="&amp;D10)-1)/2)/26*100</x:f>
        <x:v>23.076923076923077</x:v>
      </x:c>
      <x:c r="U10" s="12" t="n">
        <x:f t="shared" ca="1" si="1">T10*N10</x:f>
        <x:v>11.538461538461538</x:v>
      </x:c>
      <x:c r="V10" s="12" t="n">
        <x:f t="shared" ca="1" si="2">U10/9</x:f>
        <x:v>1.282051282051282</x:v>
      </x:c>
    </x:row>
    <x:row r="11">
      <x:c r="A11" s="10" t="s">
        <x:v>47</x:v>
      </x:c>
      <x:c r="B11" s="10" t="s">
        <x:v>73</x:v>
      </x:c>
      <x:c r="C11" s="10" t="s">
        <x:v>74</x:v>
      </x:c>
      <x:c r="D11" s="12">
        <x:v>92</x:v>
      </x:c>
      <x:c r="E11" s="10" t="s">
        <x:v>50</x:v>
      </x:c>
      <x:c r="F11" s="10">
        <x:v>2025</x:v>
      </x:c>
      <x:c r="G11" s="10" t="s">
        <x:v>51</x:v>
      </x:c>
      <x:c r="H11" s="10" t="s">
        <x:v>52</x:v>
      </x:c>
      <x:c r="I11" s="10" t="s">
        <x:v>53</x:v>
      </x:c>
      <x:c r="J11" s="10" t="s">
        <x:v>52</x:v>
      </x:c>
      <x:c r="K11" s="10" t="s">
        <x:v>54</x:v>
      </x:c>
      <x:c r="L11" s="10" t="s">
        <x:v>55</x:v>
      </x:c>
      <x:c r="M11" s="10" t="s">
        <x:v>56</x:v>
      </x:c>
      <x:c r="N11" s="13">
        <x:v>0.5</x:v>
      </x:c>
      <x:c r="O11" s="13">
        <x:v>0.11111111110000001</x:v>
      </x:c>
      <x:c r="P11" s="13">
        <x:v>5.5555555600000001E-2</x:v>
      </x:c>
      <x:c r="Q11" s="11" t="b">
        <x:v>0</x:v>
      </x:c>
      <x:c r="R11" s="10"/>
      <x:c r="S11" s="10"/>
      <x:c r="T11" s="12" t="n">
        <x:f t="shared" ca="1" si="0">(COUNTIF($D$2:$D$28,"&lt;"&amp;D11)+(COUNTIF($D$2:$D$28,"="&amp;D11)-1)/2)/26*100</x:f>
        <x:v>53.84615384615385</x:v>
      </x:c>
      <x:c r="U11" s="12" t="n">
        <x:f t="shared" ca="1" si="1">T11*N11</x:f>
        <x:v>26.923076923076923</x:v>
      </x:c>
      <x:c r="V11" s="12" t="n">
        <x:f t="shared" ca="1" si="2">U11/9</x:f>
        <x:v>2.9914529914529915</x:v>
      </x:c>
    </x:row>
    <x:row r="12">
      <x:c r="A12" s="10" t="s">
        <x:v>47</x:v>
      </x:c>
      <x:c r="B12" s="10" t="s">
        <x:v>75</x:v>
      </x:c>
      <x:c r="C12" s="10" t="s">
        <x:v>76</x:v>
      </x:c>
      <x:c r="D12" s="12">
        <x:v>99</x:v>
      </x:c>
      <x:c r="E12" s="10" t="s">
        <x:v>50</x:v>
      </x:c>
      <x:c r="F12" s="10">
        <x:v>2025</x:v>
      </x:c>
      <x:c r="G12" s="10" t="s">
        <x:v>51</x:v>
      </x:c>
      <x:c r="H12" s="10" t="s">
        <x:v>52</x:v>
      </x:c>
      <x:c r="I12" s="10" t="s">
        <x:v>53</x:v>
      </x:c>
      <x:c r="J12" s="10" t="s">
        <x:v>52</x:v>
      </x:c>
      <x:c r="K12" s="10" t="s">
        <x:v>54</x:v>
      </x:c>
      <x:c r="L12" s="10" t="s">
        <x:v>55</x:v>
      </x:c>
      <x:c r="M12" s="10" t="s">
        <x:v>56</x:v>
      </x:c>
      <x:c r="N12" s="13">
        <x:v>0.5</x:v>
      </x:c>
      <x:c r="O12" s="13">
        <x:v>0.11111111110000001</x:v>
      </x:c>
      <x:c r="P12" s="13">
        <x:v>5.5555555600000001E-2</x:v>
      </x:c>
      <x:c r="Q12" s="11" t="b">
        <x:v>0</x:v>
      </x:c>
      <x:c r="R12" s="10"/>
      <x:c r="S12" s="10"/>
      <x:c r="T12" s="12" t="n">
        <x:f t="shared" ca="1" si="0">(COUNTIF($D$2:$D$28,"&lt;"&amp;D12)+(COUNTIF($D$2:$D$28,"="&amp;D12)-1)/2)/26*100</x:f>
        <x:v>65.38461538461539</x:v>
      </x:c>
      <x:c r="U12" s="12" t="n">
        <x:f t="shared" ca="1" si="1">T12*N12</x:f>
        <x:v>32.69230769230769</x:v>
      </x:c>
      <x:c r="V12" s="12" t="n">
        <x:f t="shared" ca="1" si="2">U12/9</x:f>
        <x:v>3.6324786324786325</x:v>
      </x:c>
    </x:row>
    <x:row r="13">
      <x:c r="A13" s="10" t="s">
        <x:v>47</x:v>
      </x:c>
      <x:c r="B13" s="10" t="s">
        <x:v>77</x:v>
      </x:c>
      <x:c r="C13" s="10" t="s">
        <x:v>78</x:v>
      </x:c>
      <x:c r="D13" s="12">
        <x:v>103</x:v>
      </x:c>
      <x:c r="E13" s="10" t="s">
        <x:v>50</x:v>
      </x:c>
      <x:c r="F13" s="10">
        <x:v>2025</x:v>
      </x:c>
      <x:c r="G13" s="10" t="s">
        <x:v>51</x:v>
      </x:c>
      <x:c r="H13" s="10" t="s">
        <x:v>52</x:v>
      </x:c>
      <x:c r="I13" s="10" t="s">
        <x:v>53</x:v>
      </x:c>
      <x:c r="J13" s="10" t="s">
        <x:v>52</x:v>
      </x:c>
      <x:c r="K13" s="10" t="s">
        <x:v>54</x:v>
      </x:c>
      <x:c r="L13" s="10" t="s">
        <x:v>55</x:v>
      </x:c>
      <x:c r="M13" s="10" t="s">
        <x:v>56</x:v>
      </x:c>
      <x:c r="N13" s="13">
        <x:v>0.5</x:v>
      </x:c>
      <x:c r="O13" s="13">
        <x:v>0.11111111110000001</x:v>
      </x:c>
      <x:c r="P13" s="13">
        <x:v>5.5555555600000001E-2</x:v>
      </x:c>
      <x:c r="Q13" s="11" t="b">
        <x:v>0</x:v>
      </x:c>
      <x:c r="R13" s="10"/>
      <x:c r="S13" s="10"/>
      <x:c r="T13" s="12" t="n">
        <x:f t="shared" ca="1" si="0">(COUNTIF($D$2:$D$28,"&lt;"&amp;D13)+(COUNTIF($D$2:$D$28,"="&amp;D13)-1)/2)/26*100</x:f>
        <x:v>75</x:v>
      </x:c>
      <x:c r="U13" s="12" t="n">
        <x:f t="shared" ca="1" si="1">T13*N13</x:f>
        <x:v>37.5</x:v>
      </x:c>
      <x:c r="V13" s="12" t="n">
        <x:f t="shared" ca="1" si="2">U13/9</x:f>
        <x:v>4.166666666666667</x:v>
      </x:c>
    </x:row>
    <x:row r="14">
      <x:c r="A14" s="10" t="s">
        <x:v>47</x:v>
      </x:c>
      <x:c r="B14" s="10" t="s">
        <x:v>79</x:v>
      </x:c>
      <x:c r="C14" s="10" t="s">
        <x:v>80</x:v>
      </x:c>
      <x:c r="D14" s="12">
        <x:v>79</x:v>
      </x:c>
      <x:c r="E14" s="10" t="s">
        <x:v>50</x:v>
      </x:c>
      <x:c r="F14" s="10">
        <x:v>2025</x:v>
      </x:c>
      <x:c r="G14" s="10" t="s">
        <x:v>51</x:v>
      </x:c>
      <x:c r="H14" s="10" t="s">
        <x:v>52</x:v>
      </x:c>
      <x:c r="I14" s="10" t="s">
        <x:v>53</x:v>
      </x:c>
      <x:c r="J14" s="10" t="s">
        <x:v>52</x:v>
      </x:c>
      <x:c r="K14" s="10" t="s">
        <x:v>54</x:v>
      </x:c>
      <x:c r="L14" s="10" t="s">
        <x:v>55</x:v>
      </x:c>
      <x:c r="M14" s="10" t="s">
        <x:v>56</x:v>
      </x:c>
      <x:c r="N14" s="13">
        <x:v>0.5</x:v>
      </x:c>
      <x:c r="O14" s="13">
        <x:v>0.11111111110000001</x:v>
      </x:c>
      <x:c r="P14" s="13">
        <x:v>5.5555555600000001E-2</x:v>
      </x:c>
      <x:c r="Q14" s="11" t="b">
        <x:v>0</x:v>
      </x:c>
      <x:c r="R14" s="10"/>
      <x:c r="S14" s="10"/>
      <x:c r="T14" s="12" t="n">
        <x:f t="shared" ca="1" si="0">(COUNTIF($D$2:$D$28,"&lt;"&amp;D14)+(COUNTIF($D$2:$D$28,"="&amp;D14)-1)/2)/26*100</x:f>
        <x:v>19.230769230769234</x:v>
      </x:c>
      <x:c r="U14" s="12" t="n">
        <x:f t="shared" ca="1" si="1">T14*N14</x:f>
        <x:v>9.615384615384617</x:v>
      </x:c>
      <x:c r="V14" s="12" t="n">
        <x:f t="shared" ca="1" si="2">U14/9</x:f>
        <x:v>1.0683760683760686</x:v>
      </x:c>
    </x:row>
    <x:row r="15">
      <x:c r="A15" s="10" t="s">
        <x:v>47</x:v>
      </x:c>
      <x:c r="B15" s="10" t="s">
        <x:v>81</x:v>
      </x:c>
      <x:c r="C15" s="10" t="s">
        <x:v>82</x:v>
      </x:c>
      <x:c r="D15" s="12">
        <x:v>73</x:v>
      </x:c>
      <x:c r="E15" s="10" t="s">
        <x:v>50</x:v>
      </x:c>
      <x:c r="F15" s="10">
        <x:v>2025</x:v>
      </x:c>
      <x:c r="G15" s="10" t="s">
        <x:v>51</x:v>
      </x:c>
      <x:c r="H15" s="10" t="s">
        <x:v>52</x:v>
      </x:c>
      <x:c r="I15" s="10" t="s">
        <x:v>53</x:v>
      </x:c>
      <x:c r="J15" s="10" t="s">
        <x:v>52</x:v>
      </x:c>
      <x:c r="K15" s="10" t="s">
        <x:v>54</x:v>
      </x:c>
      <x:c r="L15" s="10" t="s">
        <x:v>55</x:v>
      </x:c>
      <x:c r="M15" s="10" t="s">
        <x:v>56</x:v>
      </x:c>
      <x:c r="N15" s="13">
        <x:v>0.5</x:v>
      </x:c>
      <x:c r="O15" s="13">
        <x:v>0.11111111110000001</x:v>
      </x:c>
      <x:c r="P15" s="13">
        <x:v>5.5555555600000001E-2</x:v>
      </x:c>
      <x:c r="Q15" s="11" t="b">
        <x:v>0</x:v>
      </x:c>
      <x:c r="R15" s="10"/>
      <x:c r="S15" s="10"/>
      <x:c r="T15" s="12" t="n">
        <x:f t="shared" ca="1" si="0">(COUNTIF($D$2:$D$28,"&lt;"&amp;D15)+(COUNTIF($D$2:$D$28,"="&amp;D15)-1)/2)/26*100</x:f>
        <x:v>1.9230769230769231</x:v>
      </x:c>
      <x:c r="U15" s="12" t="n">
        <x:f t="shared" ca="1" si="1">T15*N15</x:f>
        <x:v>0.9615384615384616</x:v>
      </x:c>
      <x:c r="V15" s="12" t="n">
        <x:f t="shared" ca="1" si="2">U15/9</x:f>
        <x:v>0.10683760683760685</x:v>
      </x:c>
    </x:row>
    <x:row r="16">
      <x:c r="A16" s="10" t="s">
        <x:v>47</x:v>
      </x:c>
      <x:c r="B16" s="10" t="s">
        <x:v>83</x:v>
      </x:c>
      <x:c r="C16" s="10" t="s">
        <x:v>84</x:v>
      </x:c>
      <x:c r="D16" s="12">
        <x:v>100</x:v>
      </x:c>
      <x:c r="E16" s="10" t="s">
        <x:v>50</x:v>
      </x:c>
      <x:c r="F16" s="10">
        <x:v>2025</x:v>
      </x:c>
      <x:c r="G16" s="10" t="s">
        <x:v>51</x:v>
      </x:c>
      <x:c r="H16" s="10" t="s">
        <x:v>52</x:v>
      </x:c>
      <x:c r="I16" s="10" t="s">
        <x:v>53</x:v>
      </x:c>
      <x:c r="J16" s="10" t="s">
        <x:v>52</x:v>
      </x:c>
      <x:c r="K16" s="10" t="s">
        <x:v>54</x:v>
      </x:c>
      <x:c r="L16" s="10" t="s">
        <x:v>55</x:v>
      </x:c>
      <x:c r="M16" s="10" t="s">
        <x:v>56</x:v>
      </x:c>
      <x:c r="N16" s="13">
        <x:v>0.5</x:v>
      </x:c>
      <x:c r="O16" s="13">
        <x:v>0.11111111110000001</x:v>
      </x:c>
      <x:c r="P16" s="13">
        <x:v>5.5555555600000001E-2</x:v>
      </x:c>
      <x:c r="Q16" s="11" t="b">
        <x:v>0</x:v>
      </x:c>
      <x:c r="R16" s="10"/>
      <x:c r="S16" s="10"/>
      <x:c r="T16" s="12" t="n">
        <x:f t="shared" ca="1" si="0">(COUNTIF($D$2:$D$28,"&lt;"&amp;D16)+(COUNTIF($D$2:$D$28,"="&amp;D16)-1)/2)/26*100</x:f>
        <x:v>69.23076923076923</x:v>
      </x:c>
      <x:c r="U16" s="12" t="n">
        <x:f t="shared" ca="1" si="1">T16*N16</x:f>
        <x:v>34.61538461538461</x:v>
      </x:c>
      <x:c r="V16" s="12" t="n">
        <x:f t="shared" ca="1" si="2">U16/9</x:f>
        <x:v>3.846153846153846</x:v>
      </x:c>
    </x:row>
    <x:row r="17">
      <x:c r="A17" s="10" t="s">
        <x:v>47</x:v>
      </x:c>
      <x:c r="B17" s="10" t="s">
        <x:v>85</x:v>
      </x:c>
      <x:c r="C17" s="10" t="s">
        <x:v>86</x:v>
      </x:c>
      <x:c r="D17" s="12">
        <x:v>97</x:v>
      </x:c>
      <x:c r="E17" s="10" t="s">
        <x:v>50</x:v>
      </x:c>
      <x:c r="F17" s="10">
        <x:v>2025</x:v>
      </x:c>
      <x:c r="G17" s="10" t="s">
        <x:v>51</x:v>
      </x:c>
      <x:c r="H17" s="10" t="s">
        <x:v>52</x:v>
      </x:c>
      <x:c r="I17" s="10" t="s">
        <x:v>53</x:v>
      </x:c>
      <x:c r="J17" s="10" t="s">
        <x:v>52</x:v>
      </x:c>
      <x:c r="K17" s="10" t="s">
        <x:v>54</x:v>
      </x:c>
      <x:c r="L17" s="10" t="s">
        <x:v>55</x:v>
      </x:c>
      <x:c r="M17" s="10" t="s">
        <x:v>56</x:v>
      </x:c>
      <x:c r="N17" s="13">
        <x:v>0.5</x:v>
      </x:c>
      <x:c r="O17" s="13">
        <x:v>0.11111111110000001</x:v>
      </x:c>
      <x:c r="P17" s="13">
        <x:v>5.5555555600000001E-2</x:v>
      </x:c>
      <x:c r="Q17" s="11" t="b">
        <x:v>0</x:v>
      </x:c>
      <x:c r="R17" s="10"/>
      <x:c r="S17" s="10"/>
      <x:c r="T17" s="12" t="n">
        <x:f t="shared" ca="1" si="0">(COUNTIF($D$2:$D$28,"&lt;"&amp;D17)+(COUNTIF($D$2:$D$28,"="&amp;D17)-1)/2)/26*100</x:f>
        <x:v>57.692307692307686</x:v>
      </x:c>
      <x:c r="U17" s="12" t="n">
        <x:f t="shared" ca="1" si="1">T17*N17</x:f>
        <x:v>28.846153846153843</x:v>
      </x:c>
      <x:c r="V17" s="12" t="n">
        <x:f t="shared" ca="1" si="2">U17/9</x:f>
        <x:v>3.205128205128205</x:v>
      </x:c>
    </x:row>
    <x:row r="18">
      <x:c r="A18" s="10" t="s">
        <x:v>47</x:v>
      </x:c>
      <x:c r="B18" s="10" t="s">
        <x:v>87</x:v>
      </x:c>
      <x:c r="C18" s="10" t="s">
        <x:v>88</x:v>
      </x:c>
      <x:c r="D18" s="12">
        <x:v>87</x:v>
      </x:c>
      <x:c r="E18" s="10" t="s">
        <x:v>50</x:v>
      </x:c>
      <x:c r="F18" s="10">
        <x:v>2025</x:v>
      </x:c>
      <x:c r="G18" s="10" t="s">
        <x:v>51</x:v>
      </x:c>
      <x:c r="H18" s="10" t="s">
        <x:v>52</x:v>
      </x:c>
      <x:c r="I18" s="10" t="s">
        <x:v>53</x:v>
      </x:c>
      <x:c r="J18" s="10" t="s">
        <x:v>52</x:v>
      </x:c>
      <x:c r="K18" s="10" t="s">
        <x:v>54</x:v>
      </x:c>
      <x:c r="L18" s="10" t="s">
        <x:v>55</x:v>
      </x:c>
      <x:c r="M18" s="10" t="s">
        <x:v>56</x:v>
      </x:c>
      <x:c r="N18" s="13">
        <x:v>0.5</x:v>
      </x:c>
      <x:c r="O18" s="13">
        <x:v>0.11111111110000001</x:v>
      </x:c>
      <x:c r="P18" s="13">
        <x:v>5.5555555600000001E-2</x:v>
      </x:c>
      <x:c r="Q18" s="11" t="b">
        <x:v>0</x:v>
      </x:c>
      <x:c r="R18" s="10"/>
      <x:c r="S18" s="10"/>
      <x:c r="T18" s="12" t="n">
        <x:f t="shared" ca="1" si="0">(COUNTIF($D$2:$D$28,"&lt;"&amp;D18)+(COUNTIF($D$2:$D$28,"="&amp;D18)-1)/2)/26*100</x:f>
        <x:v>42.30769230769231</x:v>
      </x:c>
      <x:c r="U18" s="12" t="n">
        <x:f t="shared" ca="1" si="1">T18*N18</x:f>
        <x:v>21.153846153846153</x:v>
      </x:c>
      <x:c r="V18" s="12" t="n">
        <x:f t="shared" ca="1" si="2">U18/9</x:f>
        <x:v>2.3504273504273505</x:v>
      </x:c>
    </x:row>
    <x:row r="19">
      <x:c r="A19" s="10" t="s">
        <x:v>47</x:v>
      </x:c>
      <x:c r="B19" s="10" t="s">
        <x:v>89</x:v>
      </x:c>
      <x:c r="C19" s="10" t="s">
        <x:v>90</x:v>
      </x:c>
      <x:c r="D19" s="12">
        <x:v>145</x:v>
      </x:c>
      <x:c r="E19" s="10" t="s">
        <x:v>50</x:v>
      </x:c>
      <x:c r="F19" s="10">
        <x:v>2025</x:v>
      </x:c>
      <x:c r="G19" s="10" t="s">
        <x:v>51</x:v>
      </x:c>
      <x:c r="H19" s="10" t="s">
        <x:v>52</x:v>
      </x:c>
      <x:c r="I19" s="10" t="s">
        <x:v>53</x:v>
      </x:c>
      <x:c r="J19" s="10" t="s">
        <x:v>52</x:v>
      </x:c>
      <x:c r="K19" s="10" t="s">
        <x:v>54</x:v>
      </x:c>
      <x:c r="L19" s="10" t="s">
        <x:v>55</x:v>
      </x:c>
      <x:c r="M19" s="10" t="s">
        <x:v>56</x:v>
      </x:c>
      <x:c r="N19" s="13">
        <x:v>0.5</x:v>
      </x:c>
      <x:c r="O19" s="13">
        <x:v>0.11111111110000001</x:v>
      </x:c>
      <x:c r="P19" s="13">
        <x:v>5.5555555600000001E-2</x:v>
      </x:c>
      <x:c r="Q19" s="11" t="b">
        <x:v>0</x:v>
      </x:c>
      <x:c r="R19" s="10"/>
      <x:c r="S19" s="10"/>
      <x:c r="T19" s="12" t="n">
        <x:f t="shared" ca="1" si="0">(COUNTIF($D$2:$D$28,"&lt;"&amp;D19)+(COUNTIF($D$2:$D$28,"="&amp;D19)-1)/2)/26*100</x:f>
        <x:v>100</x:v>
      </x:c>
      <x:c r="U19" s="12" t="n">
        <x:f t="shared" ca="1" si="1">T19*N19</x:f>
        <x:v>50</x:v>
      </x:c>
      <x:c r="V19" s="12" t="n">
        <x:f t="shared" ca="1" si="2">U19/9</x:f>
        <x:v>5.555555555555555</x:v>
      </x:c>
    </x:row>
    <x:row r="20">
      <x:c r="A20" s="10" t="s">
        <x:v>47</x:v>
      </x:c>
      <x:c r="B20" s="10" t="s">
        <x:v>91</x:v>
      </x:c>
      <x:c r="C20" s="10" t="s">
        <x:v>92</x:v>
      </x:c>
      <x:c r="D20" s="12">
        <x:v>73</x:v>
      </x:c>
      <x:c r="E20" s="10" t="s">
        <x:v>50</x:v>
      </x:c>
      <x:c r="F20" s="10">
        <x:v>2025</x:v>
      </x:c>
      <x:c r="G20" s="10" t="s">
        <x:v>51</x:v>
      </x:c>
      <x:c r="H20" s="10" t="s">
        <x:v>52</x:v>
      </x:c>
      <x:c r="I20" s="10" t="s">
        <x:v>53</x:v>
      </x:c>
      <x:c r="J20" s="10" t="s">
        <x:v>52</x:v>
      </x:c>
      <x:c r="K20" s="10" t="s">
        <x:v>54</x:v>
      </x:c>
      <x:c r="L20" s="10" t="s">
        <x:v>55</x:v>
      </x:c>
      <x:c r="M20" s="10" t="s">
        <x:v>56</x:v>
      </x:c>
      <x:c r="N20" s="13">
        <x:v>0.5</x:v>
      </x:c>
      <x:c r="O20" s="13">
        <x:v>0.11111111110000001</x:v>
      </x:c>
      <x:c r="P20" s="13">
        <x:v>5.5555555600000001E-2</x:v>
      </x:c>
      <x:c r="Q20" s="11" t="b">
        <x:v>0</x:v>
      </x:c>
      <x:c r="R20" s="10"/>
      <x:c r="S20" s="10"/>
      <x:c r="T20" s="12" t="n">
        <x:f t="shared" ca="1" si="0">(COUNTIF($D$2:$D$28,"&lt;"&amp;D20)+(COUNTIF($D$2:$D$28,"="&amp;D20)-1)/2)/26*100</x:f>
        <x:v>1.9230769230769231</x:v>
      </x:c>
      <x:c r="U20" s="12" t="n">
        <x:f t="shared" ca="1" si="1">T20*N20</x:f>
        <x:v>0.9615384615384616</x:v>
      </x:c>
      <x:c r="V20" s="12" t="n">
        <x:f t="shared" ca="1" si="2">U20/9</x:f>
        <x:v>0.10683760683760685</x:v>
      </x:c>
    </x:row>
    <x:row r="21">
      <x:c r="A21" s="10" t="s">
        <x:v>47</x:v>
      </x:c>
      <x:c r="B21" s="10" t="s">
        <x:v>93</x:v>
      </x:c>
      <x:c r="C21" s="10" t="s">
        <x:v>94</x:v>
      </x:c>
      <x:c r="D21" s="12">
        <x:v>88</x:v>
      </x:c>
      <x:c r="E21" s="10" t="s">
        <x:v>50</x:v>
      </x:c>
      <x:c r="F21" s="10">
        <x:v>2025</x:v>
      </x:c>
      <x:c r="G21" s="10" t="s">
        <x:v>51</x:v>
      </x:c>
      <x:c r="H21" s="10" t="s">
        <x:v>52</x:v>
      </x:c>
      <x:c r="I21" s="10" t="s">
        <x:v>53</x:v>
      </x:c>
      <x:c r="J21" s="10" t="s">
        <x:v>52</x:v>
      </x:c>
      <x:c r="K21" s="10" t="s">
        <x:v>54</x:v>
      </x:c>
      <x:c r="L21" s="10" t="s">
        <x:v>55</x:v>
      </x:c>
      <x:c r="M21" s="10" t="s">
        <x:v>56</x:v>
      </x:c>
      <x:c r="N21" s="13">
        <x:v>0.5</x:v>
      </x:c>
      <x:c r="O21" s="13">
        <x:v>0.11111111110000001</x:v>
      </x:c>
      <x:c r="P21" s="13">
        <x:v>5.5555555600000001E-2</x:v>
      </x:c>
      <x:c r="Q21" s="11" t="b">
        <x:v>0</x:v>
      </x:c>
      <x:c r="R21" s="10"/>
      <x:c r="S21" s="10"/>
      <x:c r="T21" s="12" t="n">
        <x:f t="shared" ca="1" si="0">(COUNTIF($D$2:$D$28,"&lt;"&amp;D21)+(COUNTIF($D$2:$D$28,"="&amp;D21)-1)/2)/26*100</x:f>
        <x:v>48.07692307692308</x:v>
      </x:c>
      <x:c r="U21" s="12" t="n">
        <x:f t="shared" ca="1" si="1">T21*N21</x:f>
        <x:v>24.03846153846154</x:v>
      </x:c>
      <x:c r="V21" s="12" t="n">
        <x:f t="shared" ca="1" si="2">U21/9</x:f>
        <x:v>2.670940170940171</x:v>
      </x:c>
    </x:row>
    <x:row r="22">
      <x:c r="A22" s="10" t="s">
        <x:v>47</x:v>
      </x:c>
      <x:c r="B22" s="10" t="s">
        <x:v>95</x:v>
      </x:c>
      <x:c r="C22" s="10" t="s">
        <x:v>96</x:v>
      </x:c>
      <x:c r="D22" s="12">
        <x:v>119</x:v>
      </x:c>
      <x:c r="E22" s="10" t="s">
        <x:v>50</x:v>
      </x:c>
      <x:c r="F22" s="10">
        <x:v>2025</x:v>
      </x:c>
      <x:c r="G22" s="10" t="s">
        <x:v>51</x:v>
      </x:c>
      <x:c r="H22" s="10" t="s">
        <x:v>52</x:v>
      </x:c>
      <x:c r="I22" s="10" t="s">
        <x:v>53</x:v>
      </x:c>
      <x:c r="J22" s="10" t="s">
        <x:v>52</x:v>
      </x:c>
      <x:c r="K22" s="10" t="s">
        <x:v>54</x:v>
      </x:c>
      <x:c r="L22" s="10" t="s">
        <x:v>55</x:v>
      </x:c>
      <x:c r="M22" s="10" t="s">
        <x:v>56</x:v>
      </x:c>
      <x:c r="N22" s="13">
        <x:v>0.5</x:v>
      </x:c>
      <x:c r="O22" s="13">
        <x:v>0.11111111110000001</x:v>
      </x:c>
      <x:c r="P22" s="13">
        <x:v>5.5555555600000001E-2</x:v>
      </x:c>
      <x:c r="Q22" s="11" t="b">
        <x:v>0</x:v>
      </x:c>
      <x:c r="R22" s="10"/>
      <x:c r="S22" s="10"/>
      <x:c r="T22" s="12" t="n">
        <x:f t="shared" ca="1" si="0">(COUNTIF($D$2:$D$28,"&lt;"&amp;D22)+(COUNTIF($D$2:$D$28,"="&amp;D22)-1)/2)/26*100</x:f>
        <x:v>92.3076923076923</x:v>
      </x:c>
      <x:c r="U22" s="12" t="n">
        <x:f t="shared" ca="1" si="1">T22*N22</x:f>
        <x:v>46.15384615384615</x:v>
      </x:c>
      <x:c r="V22" s="12" t="n">
        <x:f t="shared" ca="1" si="2">U22/9</x:f>
        <x:v>5.128205128205128</x:v>
      </x:c>
    </x:row>
    <x:row r="23">
      <x:c r="A23" s="10" t="s">
        <x:v>47</x:v>
      </x:c>
      <x:c r="B23" s="10" t="s">
        <x:v>97</x:v>
      </x:c>
      <x:c r="C23" s="10" t="s">
        <x:v>98</x:v>
      </x:c>
      <x:c r="D23" s="12">
        <x:v>88</x:v>
      </x:c>
      <x:c r="E23" s="10" t="s">
        <x:v>50</x:v>
      </x:c>
      <x:c r="F23" s="10">
        <x:v>2025</x:v>
      </x:c>
      <x:c r="G23" s="10" t="s">
        <x:v>51</x:v>
      </x:c>
      <x:c r="H23" s="10" t="s">
        <x:v>52</x:v>
      </x:c>
      <x:c r="I23" s="10" t="s">
        <x:v>53</x:v>
      </x:c>
      <x:c r="J23" s="10" t="s">
        <x:v>52</x:v>
      </x:c>
      <x:c r="K23" s="10" t="s">
        <x:v>54</x:v>
      </x:c>
      <x:c r="L23" s="10" t="s">
        <x:v>55</x:v>
      </x:c>
      <x:c r="M23" s="10" t="s">
        <x:v>56</x:v>
      </x:c>
      <x:c r="N23" s="13">
        <x:v>0.5</x:v>
      </x:c>
      <x:c r="O23" s="13">
        <x:v>0.11111111110000001</x:v>
      </x:c>
      <x:c r="P23" s="13">
        <x:v>5.5555555600000001E-2</x:v>
      </x:c>
      <x:c r="Q23" s="11" t="b">
        <x:v>0</x:v>
      </x:c>
      <x:c r="R23" s="10"/>
      <x:c r="S23" s="10"/>
      <x:c r="T23" s="12" t="n">
        <x:f t="shared" ca="1" si="0">(COUNTIF($D$2:$D$28,"&lt;"&amp;D23)+(COUNTIF($D$2:$D$28,"="&amp;D23)-1)/2)/26*100</x:f>
        <x:v>48.07692307692308</x:v>
      </x:c>
      <x:c r="U23" s="12" t="n">
        <x:f t="shared" ca="1" si="1">T23*N23</x:f>
        <x:v>24.03846153846154</x:v>
      </x:c>
      <x:c r="V23" s="12" t="n">
        <x:f t="shared" ca="1" si="2">U23/9</x:f>
        <x:v>2.670940170940171</x:v>
      </x:c>
    </x:row>
    <x:row r="24">
      <x:c r="A24" s="10" t="s">
        <x:v>47</x:v>
      </x:c>
      <x:c r="B24" s="10" t="s">
        <x:v>99</x:v>
      </x:c>
      <x:c r="C24" s="10" t="s">
        <x:v>100</x:v>
      </x:c>
      <x:c r="D24" s="12">
        <x:v>86</x:v>
      </x:c>
      <x:c r="E24" s="10" t="s">
        <x:v>50</x:v>
      </x:c>
      <x:c r="F24" s="10">
        <x:v>2025</x:v>
      </x:c>
      <x:c r="G24" s="10" t="s">
        <x:v>51</x:v>
      </x:c>
      <x:c r="H24" s="10" t="s">
        <x:v>52</x:v>
      </x:c>
      <x:c r="I24" s="10" t="s">
        <x:v>53</x:v>
      </x:c>
      <x:c r="J24" s="10" t="s">
        <x:v>52</x:v>
      </x:c>
      <x:c r="K24" s="10" t="s">
        <x:v>54</x:v>
      </x:c>
      <x:c r="L24" s="10" t="s">
        <x:v>55</x:v>
      </x:c>
      <x:c r="M24" s="10" t="s">
        <x:v>56</x:v>
      </x:c>
      <x:c r="N24" s="13">
        <x:v>0.5</x:v>
      </x:c>
      <x:c r="O24" s="13">
        <x:v>0.11111111110000001</x:v>
      </x:c>
      <x:c r="P24" s="13">
        <x:v>5.5555555600000001E-2</x:v>
      </x:c>
      <x:c r="Q24" s="11" t="b">
        <x:v>0</x:v>
      </x:c>
      <x:c r="R24" s="10"/>
      <x:c r="S24" s="10"/>
      <x:c r="T24" s="12" t="n">
        <x:f t="shared" ca="1" si="0">(COUNTIF($D$2:$D$28,"&lt;"&amp;D24)+(COUNTIF($D$2:$D$28,"="&amp;D24)-1)/2)/26*100</x:f>
        <x:v>34.61538461538461</x:v>
      </x:c>
      <x:c r="U24" s="12" t="n">
        <x:f t="shared" ca="1" si="1">T24*N24</x:f>
        <x:v>17.307692307692307</x:v>
      </x:c>
      <x:c r="V24" s="12" t="n">
        <x:f t="shared" ca="1" si="2">U24/9</x:f>
        <x:v>1.923076923076923</x:v>
      </x:c>
    </x:row>
    <x:row r="25">
      <x:c r="A25" s="10" t="s">
        <x:v>47</x:v>
      </x:c>
      <x:c r="B25" s="10" t="s">
        <x:v>101</x:v>
      </x:c>
      <x:c r="C25" s="10" t="s">
        <x:v>102</x:v>
      </x:c>
      <x:c r="D25" s="12">
        <x:v>86</x:v>
      </x:c>
      <x:c r="E25" s="10" t="s">
        <x:v>50</x:v>
      </x:c>
      <x:c r="F25" s="10">
        <x:v>2025</x:v>
      </x:c>
      <x:c r="G25" s="10" t="s">
        <x:v>51</x:v>
      </x:c>
      <x:c r="H25" s="10" t="s">
        <x:v>52</x:v>
      </x:c>
      <x:c r="I25" s="10" t="s">
        <x:v>53</x:v>
      </x:c>
      <x:c r="J25" s="10" t="s">
        <x:v>52</x:v>
      </x:c>
      <x:c r="K25" s="10" t="s">
        <x:v>54</x:v>
      </x:c>
      <x:c r="L25" s="10" t="s">
        <x:v>55</x:v>
      </x:c>
      <x:c r="M25" s="10" t="s">
        <x:v>56</x:v>
      </x:c>
      <x:c r="N25" s="13">
        <x:v>0.5</x:v>
      </x:c>
      <x:c r="O25" s="13">
        <x:v>0.11111111110000001</x:v>
      </x:c>
      <x:c r="P25" s="13">
        <x:v>5.5555555600000001E-2</x:v>
      </x:c>
      <x:c r="Q25" s="11" t="b">
        <x:v>0</x:v>
      </x:c>
      <x:c r="R25" s="10"/>
      <x:c r="S25" s="10"/>
      <x:c r="T25" s="12" t="n">
        <x:f t="shared" ca="1" si="0">(COUNTIF($D$2:$D$28,"&lt;"&amp;D25)+(COUNTIF($D$2:$D$28,"="&amp;D25)-1)/2)/26*100</x:f>
        <x:v>34.61538461538461</x:v>
      </x:c>
      <x:c r="U25" s="12" t="n">
        <x:f t="shared" ca="1" si="1">T25*N25</x:f>
        <x:v>17.307692307692307</x:v>
      </x:c>
      <x:c r="V25" s="12" t="n">
        <x:f t="shared" ca="1" si="2">U25/9</x:f>
        <x:v>1.923076923076923</x:v>
      </x:c>
    </x:row>
    <x:row r="26">
      <x:c r="A26" s="10" t="s">
        <x:v>47</x:v>
      </x:c>
      <x:c r="B26" s="10" t="s">
        <x:v>103</x:v>
      </x:c>
      <x:c r="C26" s="10" t="s">
        <x:v>104</x:v>
      </x:c>
      <x:c r="D26" s="12">
        <x:v>103</x:v>
      </x:c>
      <x:c r="E26" s="10" t="s">
        <x:v>50</x:v>
      </x:c>
      <x:c r="F26" s="10">
        <x:v>2025</x:v>
      </x:c>
      <x:c r="G26" s="10" t="s">
        <x:v>51</x:v>
      </x:c>
      <x:c r="H26" s="10" t="s">
        <x:v>52</x:v>
      </x:c>
      <x:c r="I26" s="10" t="s">
        <x:v>53</x:v>
      </x:c>
      <x:c r="J26" s="10" t="s">
        <x:v>52</x:v>
      </x:c>
      <x:c r="K26" s="10" t="s">
        <x:v>54</x:v>
      </x:c>
      <x:c r="L26" s="10" t="s">
        <x:v>55</x:v>
      </x:c>
      <x:c r="M26" s="10" t="s">
        <x:v>56</x:v>
      </x:c>
      <x:c r="N26" s="13">
        <x:v>0.5</x:v>
      </x:c>
      <x:c r="O26" s="13">
        <x:v>0.11111111110000001</x:v>
      </x:c>
      <x:c r="P26" s="13">
        <x:v>5.5555555600000001E-2</x:v>
      </x:c>
      <x:c r="Q26" s="11" t="b">
        <x:v>0</x:v>
      </x:c>
      <x:c r="R26" s="10"/>
      <x:c r="S26" s="10"/>
      <x:c r="T26" s="12" t="n">
        <x:f t="shared" ca="1" si="0">(COUNTIF($D$2:$D$28,"&lt;"&amp;D26)+(COUNTIF($D$2:$D$28,"="&amp;D26)-1)/2)/26*100</x:f>
        <x:v>75</x:v>
      </x:c>
      <x:c r="U26" s="12" t="n">
        <x:f t="shared" ca="1" si="1">T26*N26</x:f>
        <x:v>37.5</x:v>
      </x:c>
      <x:c r="V26" s="12" t="n">
        <x:f t="shared" ca="1" si="2">U26/9</x:f>
        <x:v>4.166666666666667</x:v>
      </x:c>
    </x:row>
    <x:row r="27">
      <x:c r="A27" s="10" t="s">
        <x:v>47</x:v>
      </x:c>
      <x:c r="B27" s="10" t="s">
        <x:v>105</x:v>
      </x:c>
      <x:c r="C27" s="10" t="s">
        <x:v>106</x:v>
      </x:c>
      <x:c r="D27" s="12">
        <x:v>86</x:v>
      </x:c>
      <x:c r="E27" s="10" t="s">
        <x:v>50</x:v>
      </x:c>
      <x:c r="F27" s="10">
        <x:v>2025</x:v>
      </x:c>
      <x:c r="G27" s="10" t="s">
        <x:v>51</x:v>
      </x:c>
      <x:c r="H27" s="10" t="s">
        <x:v>52</x:v>
      </x:c>
      <x:c r="I27" s="10" t="s">
        <x:v>53</x:v>
      </x:c>
      <x:c r="J27" s="10" t="s">
        <x:v>52</x:v>
      </x:c>
      <x:c r="K27" s="10" t="s">
        <x:v>54</x:v>
      </x:c>
      <x:c r="L27" s="10" t="s">
        <x:v>55</x:v>
      </x:c>
      <x:c r="M27" s="10" t="s">
        <x:v>56</x:v>
      </x:c>
      <x:c r="N27" s="13">
        <x:v>0.5</x:v>
      </x:c>
      <x:c r="O27" s="13">
        <x:v>0.11111111110000001</x:v>
      </x:c>
      <x:c r="P27" s="13">
        <x:v>5.5555555600000001E-2</x:v>
      </x:c>
      <x:c r="Q27" s="11" t="b">
        <x:v>0</x:v>
      </x:c>
      <x:c r="R27" s="10"/>
      <x:c r="S27" s="10"/>
      <x:c r="T27" s="12" t="n">
        <x:f t="shared" ca="1" si="0">(COUNTIF($D$2:$D$28,"&lt;"&amp;D27)+(COUNTIF($D$2:$D$28,"="&amp;D27)-1)/2)/26*100</x:f>
        <x:v>34.61538461538461</x:v>
      </x:c>
      <x:c r="U27" s="12" t="n">
        <x:f t="shared" ca="1" si="1">T27*N27</x:f>
        <x:v>17.307692307692307</x:v>
      </x:c>
      <x:c r="V27" s="12" t="n">
        <x:f t="shared" ca="1" si="2">U27/9</x:f>
        <x:v>1.923076923076923</x:v>
      </x:c>
    </x:row>
    <x:row r="28">
      <x:c r="A28" s="10" t="s">
        <x:v>47</x:v>
      </x:c>
      <x:c r="B28" s="10" t="s">
        <x:v>107</x:v>
      </x:c>
      <x:c r="C28" s="10" t="s">
        <x:v>108</x:v>
      </x:c>
      <x:c r="D28" s="12">
        <x:v>77</x:v>
      </x:c>
      <x:c r="E28" s="10" t="s">
        <x:v>50</x:v>
      </x:c>
      <x:c r="F28" s="10">
        <x:v>2025</x:v>
      </x:c>
      <x:c r="G28" s="10" t="s">
        <x:v>51</x:v>
      </x:c>
      <x:c r="H28" s="10" t="s">
        <x:v>52</x:v>
      </x:c>
      <x:c r="I28" s="10" t="s">
        <x:v>53</x:v>
      </x:c>
      <x:c r="J28" s="10" t="s">
        <x:v>52</x:v>
      </x:c>
      <x:c r="K28" s="10" t="s">
        <x:v>54</x:v>
      </x:c>
      <x:c r="L28" s="10" t="s">
        <x:v>55</x:v>
      </x:c>
      <x:c r="M28" s="10" t="s">
        <x:v>56</x:v>
      </x:c>
      <x:c r="N28" s="13">
        <x:v>0.5</x:v>
      </x:c>
      <x:c r="O28" s="13">
        <x:v>0.11111111110000001</x:v>
      </x:c>
      <x:c r="P28" s="13">
        <x:v>5.5555555600000001E-2</x:v>
      </x:c>
      <x:c r="Q28" s="11" t="b">
        <x:v>0</x:v>
      </x:c>
      <x:c r="R28" s="10"/>
      <x:c r="S28" s="10"/>
      <x:c r="T28" s="12" t="n">
        <x:f t="shared" ca="1" si="0">(COUNTIF($D$2:$D$28,"&lt;"&amp;D28)+(COUNTIF($D$2:$D$28,"="&amp;D28)-1)/2)/26*100</x:f>
        <x:v>13.461538461538462</x:v>
      </x:c>
      <x:c r="U28" s="12" t="n">
        <x:f t="shared" ca="1" si="1">T28*N28</x:f>
        <x:v>6.730769230769231</x:v>
      </x:c>
      <x:c r="V28" s="12" t="n">
        <x:f t="shared" ca="1" si="2">U28/9</x:f>
        <x:v>0.7478632478632479</x:v>
      </x:c>
    </x:row>
    <x:row r="29">
      <x:c r="A29" s="10" t="s">
        <x:v>109</x:v>
      </x:c>
      <x:c r="B29" s="10" t="s">
        <x:v>48</x:v>
      </x:c>
      <x:c r="C29" s="10" t="s">
        <x:v>49</x:v>
      </x:c>
      <x:c r="D29" s="12">
        <x:v>34443</x:v>
      </x:c>
      <x:c r="E29" s="10" t="s">
        <x:v>110</x:v>
      </x:c>
      <x:c r="F29" s="10">
        <x:v>2024</x:v>
      </x:c>
      <x:c r="G29" s="10" t="s">
        <x:v>51</x:v>
      </x:c>
      <x:c r="H29" s="10" t="s">
        <x:v>111</x:v>
      </x:c>
      <x:c r="I29" s="10" t="s">
        <x:v>112</x:v>
      </x:c>
      <x:c r="J29" s="10" t="s">
        <x:v>111</x:v>
      </x:c>
      <x:c r="K29" s="10" t="s">
        <x:v>54</x:v>
      </x:c>
      <x:c r="L29" s="10" t="s">
        <x:v>113</x:v>
      </x:c>
      <x:c r="M29" s="10" t="s">
        <x:v>56</x:v>
      </x:c>
      <x:c r="N29" s="13">
        <x:v>0.5</x:v>
      </x:c>
      <x:c r="O29" s="13">
        <x:v>0.11111111110000001</x:v>
      </x:c>
      <x:c r="P29" s="13">
        <x:v>5.5555555600000001E-2</x:v>
      </x:c>
      <x:c r="Q29" s="11" t="b">
        <x:v>0</x:v>
      </x:c>
      <x:c r="R29" s="10"/>
      <x:c r="S29" s="10" t="s">
        <x:v>114</x:v>
      </x:c>
      <x:c r="T29" s="12" t="n">
        <x:f t="shared" ref="T29:T55" ca="1" si="3">(COUNTIF($D$29:$D$55,"&lt;"&amp;D29)+(COUNTIF($D$29:$D$55,"="&amp;D29)-1)/2)/26*100</x:f>
        <x:v>88.46153846153845</x:v>
      </x:c>
      <x:c r="U29" s="12" t="n">
        <x:f t="shared" ca="1" si="1">T29*N29</x:f>
        <x:v>44.230769230769226</x:v>
      </x:c>
      <x:c r="V29" s="12" t="n">
        <x:f t="shared" ca="1" si="2">U29/9</x:f>
        <x:v>4.914529914529914</x:v>
      </x:c>
    </x:row>
    <x:row r="30">
      <x:c r="A30" s="10" t="s">
        <x:v>109</x:v>
      </x:c>
      <x:c r="B30" s="10" t="s">
        <x:v>57</x:v>
      </x:c>
      <x:c r="C30" s="10" t="s">
        <x:v>58</x:v>
      </x:c>
      <x:c r="D30" s="12">
        <x:v>33078</x:v>
      </x:c>
      <x:c r="E30" s="10" t="s">
        <x:v>110</x:v>
      </x:c>
      <x:c r="F30" s="10">
        <x:v>2024</x:v>
      </x:c>
      <x:c r="G30" s="10" t="s">
        <x:v>51</x:v>
      </x:c>
      <x:c r="H30" s="10" t="s">
        <x:v>111</x:v>
      </x:c>
      <x:c r="I30" s="10" t="s">
        <x:v>112</x:v>
      </x:c>
      <x:c r="J30" s="10" t="s">
        <x:v>111</x:v>
      </x:c>
      <x:c r="K30" s="10" t="s">
        <x:v>54</x:v>
      </x:c>
      <x:c r="L30" s="10" t="s">
        <x:v>113</x:v>
      </x:c>
      <x:c r="M30" s="10" t="s">
        <x:v>56</x:v>
      </x:c>
      <x:c r="N30" s="13">
        <x:v>0.5</x:v>
      </x:c>
      <x:c r="O30" s="13">
        <x:v>0.11111111110000001</x:v>
      </x:c>
      <x:c r="P30" s="13">
        <x:v>5.5555555600000001E-2</x:v>
      </x:c>
      <x:c r="Q30" s="11" t="b">
        <x:v>0</x:v>
      </x:c>
      <x:c r="R30" s="10"/>
      <x:c r="S30" s="10" t="s">
        <x:v>114</x:v>
      </x:c>
      <x:c r="T30" s="12" t="n">
        <x:f t="shared" ca="1" si="3">(COUNTIF($D$29:$D$55,"&lt;"&amp;D30)+(COUNTIF($D$29:$D$55,"="&amp;D30)-1)/2)/26*100</x:f>
        <x:v>84.61538461538461</x:v>
      </x:c>
      <x:c r="U30" s="12" t="n">
        <x:f t="shared" ca="1" si="1">T30*N30</x:f>
        <x:v>42.30769230769231</x:v>
      </x:c>
      <x:c r="V30" s="12" t="n">
        <x:f t="shared" ca="1" si="2">U30/9</x:f>
        <x:v>4.700854700854701</x:v>
      </x:c>
    </x:row>
    <x:row r="31">
      <x:c r="A31" s="10" t="s">
        <x:v>109</x:v>
      </x:c>
      <x:c r="B31" s="10" t="s">
        <x:v>59</x:v>
      </x:c>
      <x:c r="C31" s="10" t="s">
        <x:v>60</x:v>
      </x:c>
      <x:c r="D31" s="12">
        <x:v>15089</x:v>
      </x:c>
      <x:c r="E31" s="10" t="s">
        <x:v>110</x:v>
      </x:c>
      <x:c r="F31" s="10">
        <x:v>2022</x:v>
      </x:c>
      <x:c r="G31" s="10" t="s">
        <x:v>51</x:v>
      </x:c>
      <x:c r="H31" s="10" t="s">
        <x:v>111</x:v>
      </x:c>
      <x:c r="I31" s="10" t="s">
        <x:v>112</x:v>
      </x:c>
      <x:c r="J31" s="10" t="s">
        <x:v>111</x:v>
      </x:c>
      <x:c r="K31" s="10" t="s">
        <x:v>54</x:v>
      </x:c>
      <x:c r="L31" s="10" t="s">
        <x:v>113</x:v>
      </x:c>
      <x:c r="M31" s="10" t="s">
        <x:v>56</x:v>
      </x:c>
      <x:c r="N31" s="13">
        <x:v>0.5</x:v>
      </x:c>
      <x:c r="O31" s="13">
        <x:v>0.11111111110000001</x:v>
      </x:c>
      <x:c r="P31" s="13">
        <x:v>5.5555555600000001E-2</x:v>
      </x:c>
      <x:c r="Q31" s="11" t="b">
        <x:v>1</x:v>
      </x:c>
      <x:c r="R31" s="10" t="s">
        <x:v>115</x:v>
      </x:c>
      <x:c r="S31" s="10" t="s">
        <x:v>114</x:v>
      </x:c>
      <x:c r="T31" s="12" t="n">
        <x:f t="shared" ca="1" si="3">(COUNTIF($D$29:$D$55,"&lt;"&amp;D31)+(COUNTIF($D$29:$D$55,"="&amp;D31)-1)/2)/26*100</x:f>
        <x:v>0</x:v>
      </x:c>
      <x:c r="U31" s="12" t="n">
        <x:f t="shared" ca="1" si="1">T31*N31</x:f>
        <x:v>0</x:v>
      </x:c>
      <x:c r="V31" s="12" t="n">
        <x:f t="shared" ca="1" si="2">U31/9</x:f>
        <x:v>0</x:v>
      </x:c>
    </x:row>
    <x:row r="32">
      <x:c r="A32" s="10" t="s">
        <x:v>109</x:v>
      </x:c>
      <x:c r="B32" s="10" t="s">
        <x:v>61</x:v>
      </x:c>
      <x:c r="C32" s="10" t="s">
        <x:v>62</x:v>
      </x:c>
      <x:c r="D32" s="12">
        <x:v>26693</x:v>
      </x:c>
      <x:c r="E32" s="10" t="s">
        <x:v>110</x:v>
      </x:c>
      <x:c r="F32" s="10">
        <x:v>2024</x:v>
      </x:c>
      <x:c r="G32" s="10" t="s">
        <x:v>51</x:v>
      </x:c>
      <x:c r="H32" s="10" t="s">
        <x:v>111</x:v>
      </x:c>
      <x:c r="I32" s="10" t="s">
        <x:v>112</x:v>
      </x:c>
      <x:c r="J32" s="10" t="s">
        <x:v>111</x:v>
      </x:c>
      <x:c r="K32" s="10" t="s">
        <x:v>54</x:v>
      </x:c>
      <x:c r="L32" s="10" t="s">
        <x:v>113</x:v>
      </x:c>
      <x:c r="M32" s="10" t="s">
        <x:v>56</x:v>
      </x:c>
      <x:c r="N32" s="13">
        <x:v>0.5</x:v>
      </x:c>
      <x:c r="O32" s="13">
        <x:v>0.11111111110000001</x:v>
      </x:c>
      <x:c r="P32" s="13">
        <x:v>5.5555555600000001E-2</x:v>
      </x:c>
      <x:c r="Q32" s="11" t="b">
        <x:v>0</x:v>
      </x:c>
      <x:c r="R32" s="10"/>
      <x:c r="S32" s="10" t="s">
        <x:v>114</x:v>
      </x:c>
      <x:c r="T32" s="12" t="n">
        <x:f t="shared" ca="1" si="3">(COUNTIF($D$29:$D$55,"&lt;"&amp;D32)+(COUNTIF($D$29:$D$55,"="&amp;D32)-1)/2)/26*100</x:f>
        <x:v>50</x:v>
      </x:c>
      <x:c r="U32" s="12" t="n">
        <x:f t="shared" ca="1" si="1">T32*N32</x:f>
        <x:v>25</x:v>
      </x:c>
      <x:c r="V32" s="12" t="n">
        <x:f t="shared" ca="1" si="2">U32/9</x:f>
        <x:v>2.7777777777777777</x:v>
      </x:c>
    </x:row>
    <x:row r="33">
      <x:c r="A33" s="10" t="s">
        <x:v>109</x:v>
      </x:c>
      <x:c r="B33" s="10" t="s">
        <x:v>63</x:v>
      </x:c>
      <x:c r="C33" s="10" t="s">
        <x:v>64</x:v>
      </x:c>
      <x:c r="D33" s="12">
        <x:v>25741</x:v>
      </x:c>
      <x:c r="E33" s="10" t="s">
        <x:v>110</x:v>
      </x:c>
      <x:c r="F33" s="10">
        <x:v>2024</x:v>
      </x:c>
      <x:c r="G33" s="10" t="s">
        <x:v>51</x:v>
      </x:c>
      <x:c r="H33" s="10" t="s">
        <x:v>111</x:v>
      </x:c>
      <x:c r="I33" s="10" t="s">
        <x:v>112</x:v>
      </x:c>
      <x:c r="J33" s="10" t="s">
        <x:v>111</x:v>
      </x:c>
      <x:c r="K33" s="10" t="s">
        <x:v>54</x:v>
      </x:c>
      <x:c r="L33" s="10" t="s">
        <x:v>113</x:v>
      </x:c>
      <x:c r="M33" s="10" t="s">
        <x:v>56</x:v>
      </x:c>
      <x:c r="N33" s="13">
        <x:v>0.5</x:v>
      </x:c>
      <x:c r="O33" s="13">
        <x:v>0.11111111110000001</x:v>
      </x:c>
      <x:c r="P33" s="13">
        <x:v>5.5555555600000001E-2</x:v>
      </x:c>
      <x:c r="Q33" s="11" t="b">
        <x:v>0</x:v>
      </x:c>
      <x:c r="R33" s="10"/>
      <x:c r="S33" s="10" t="s">
        <x:v>114</x:v>
      </x:c>
      <x:c r="T33" s="12" t="n">
        <x:f t="shared" ca="1" si="3">(COUNTIF($D$29:$D$55,"&lt;"&amp;D33)+(COUNTIF($D$29:$D$55,"="&amp;D33)-1)/2)/26*100</x:f>
        <x:v>46.15384615384615</x:v>
      </x:c>
      <x:c r="U33" s="12" t="n">
        <x:f t="shared" ca="1" si="1">T33*N33</x:f>
        <x:v>23.076923076923077</x:v>
      </x:c>
      <x:c r="V33" s="12" t="n">
        <x:f t="shared" ca="1" si="2">U33/9</x:f>
        <x:v>2.564102564102564</x:v>
      </x:c>
    </x:row>
    <x:row r="34">
      <x:c r="A34" s="10" t="s">
        <x:v>109</x:v>
      </x:c>
      <x:c r="B34" s="10" t="s">
        <x:v>65</x:v>
      </x:c>
      <x:c r="C34" s="10" t="s">
        <x:v>66</x:v>
      </x:c>
      <x:c r="D34" s="12">
        <x:v>37038</x:v>
      </x:c>
      <x:c r="E34" s="10" t="s">
        <x:v>110</x:v>
      </x:c>
      <x:c r="F34" s="10">
        <x:v>2024</x:v>
      </x:c>
      <x:c r="G34" s="10" t="s">
        <x:v>51</x:v>
      </x:c>
      <x:c r="H34" s="10" t="s">
        <x:v>111</x:v>
      </x:c>
      <x:c r="I34" s="10" t="s">
        <x:v>112</x:v>
      </x:c>
      <x:c r="J34" s="10" t="s">
        <x:v>111</x:v>
      </x:c>
      <x:c r="K34" s="10" t="s">
        <x:v>54</x:v>
      </x:c>
      <x:c r="L34" s="10" t="s">
        <x:v>113</x:v>
      </x:c>
      <x:c r="M34" s="10" t="s">
        <x:v>56</x:v>
      </x:c>
      <x:c r="N34" s="13">
        <x:v>0.5</x:v>
      </x:c>
      <x:c r="O34" s="13">
        <x:v>0.11111111110000001</x:v>
      </x:c>
      <x:c r="P34" s="13">
        <x:v>5.5555555600000001E-2</x:v>
      </x:c>
      <x:c r="Q34" s="11" t="b">
        <x:v>0</x:v>
      </x:c>
      <x:c r="R34" s="10"/>
      <x:c r="S34" s="10" t="s">
        <x:v>114</x:v>
      </x:c>
      <x:c r="T34" s="12" t="n">
        <x:f t="shared" ca="1" si="3">(COUNTIF($D$29:$D$55,"&lt;"&amp;D34)+(COUNTIF($D$29:$D$55,"="&amp;D34)-1)/2)/26*100</x:f>
        <x:v>96.15384615384616</x:v>
      </x:c>
      <x:c r="U34" s="12" t="n">
        <x:f t="shared" ca="1" si="1">T34*N34</x:f>
        <x:v>48.07692307692308</x:v>
      </x:c>
      <x:c r="V34" s="12" t="n">
        <x:f t="shared" ca="1" si="2">U34/9</x:f>
        <x:v>5.341880341880342</x:v>
      </x:c>
    </x:row>
    <x:row r="35">
      <x:c r="A35" s="10" t="s">
        <x:v>109</x:v>
      </x:c>
      <x:c r="B35" s="10" t="s">
        <x:v>67</x:v>
      </x:c>
      <x:c r="C35" s="10" t="s">
        <x:v>68</x:v>
      </x:c>
      <x:c r="D35" s="12">
        <x:v>30037</x:v>
      </x:c>
      <x:c r="E35" s="10" t="s">
        <x:v>110</x:v>
      </x:c>
      <x:c r="F35" s="10">
        <x:v>2024</x:v>
      </x:c>
      <x:c r="G35" s="10" t="s">
        <x:v>51</x:v>
      </x:c>
      <x:c r="H35" s="10" t="s">
        <x:v>111</x:v>
      </x:c>
      <x:c r="I35" s="10" t="s">
        <x:v>112</x:v>
      </x:c>
      <x:c r="J35" s="10" t="s">
        <x:v>111</x:v>
      </x:c>
      <x:c r="K35" s="10" t="s">
        <x:v>54</x:v>
      </x:c>
      <x:c r="L35" s="10" t="s">
        <x:v>113</x:v>
      </x:c>
      <x:c r="M35" s="10" t="s">
        <x:v>56</x:v>
      </x:c>
      <x:c r="N35" s="13">
        <x:v>0.5</x:v>
      </x:c>
      <x:c r="O35" s="13">
        <x:v>0.11111111110000001</x:v>
      </x:c>
      <x:c r="P35" s="13">
        <x:v>5.5555555600000001E-2</x:v>
      </x:c>
      <x:c r="Q35" s="11" t="b">
        <x:v>0</x:v>
      </x:c>
      <x:c r="R35" s="10"/>
      <x:c r="S35" s="10" t="s">
        <x:v>114</x:v>
      </x:c>
      <x:c r="T35" s="12" t="n">
        <x:f t="shared" ca="1" si="3">(COUNTIF($D$29:$D$55,"&lt;"&amp;D35)+(COUNTIF($D$29:$D$55,"="&amp;D35)-1)/2)/26*100</x:f>
        <x:v>76.92307692307693</x:v>
      </x:c>
      <x:c r="U35" s="12" t="n">
        <x:f t="shared" ca="1" si="1">T35*N35</x:f>
        <x:v>38.46153846153847</x:v>
      </x:c>
      <x:c r="V35" s="12" t="n">
        <x:f t="shared" ca="1" si="2">U35/9</x:f>
        <x:v>4.273504273504274</x:v>
      </x:c>
    </x:row>
    <x:row r="36">
      <x:c r="A36" s="10" t="s">
        <x:v>109</x:v>
      </x:c>
      <x:c r="B36" s="10" t="s">
        <x:v>69</x:v>
      </x:c>
      <x:c r="C36" s="10" t="s">
        <x:v>70</x:v>
      </x:c>
      <x:c r="D36" s="12">
        <x:v>20980</x:v>
      </x:c>
      <x:c r="E36" s="10" t="s">
        <x:v>110</x:v>
      </x:c>
      <x:c r="F36" s="10">
        <x:v>2024</x:v>
      </x:c>
      <x:c r="G36" s="10" t="s">
        <x:v>51</x:v>
      </x:c>
      <x:c r="H36" s="10" t="s">
        <x:v>111</x:v>
      </x:c>
      <x:c r="I36" s="10" t="s">
        <x:v>112</x:v>
      </x:c>
      <x:c r="J36" s="10" t="s">
        <x:v>111</x:v>
      </x:c>
      <x:c r="K36" s="10" t="s">
        <x:v>54</x:v>
      </x:c>
      <x:c r="L36" s="10" t="s">
        <x:v>113</x:v>
      </x:c>
      <x:c r="M36" s="10" t="s">
        <x:v>56</x:v>
      </x:c>
      <x:c r="N36" s="13">
        <x:v>0.5</x:v>
      </x:c>
      <x:c r="O36" s="13">
        <x:v>0.11111111110000001</x:v>
      </x:c>
      <x:c r="P36" s="13">
        <x:v>5.5555555600000001E-2</x:v>
      </x:c>
      <x:c r="Q36" s="11" t="b">
        <x:v>0</x:v>
      </x:c>
      <x:c r="R36" s="10"/>
      <x:c r="S36" s="10" t="s">
        <x:v>114</x:v>
      </x:c>
      <x:c r="T36" s="12" t="n">
        <x:f t="shared" ca="1" si="3">(COUNTIF($D$29:$D$55,"&lt;"&amp;D36)+(COUNTIF($D$29:$D$55,"="&amp;D36)-1)/2)/26*100</x:f>
        <x:v>11.538461538461538</x:v>
      </x:c>
      <x:c r="U36" s="12" t="n">
        <x:f t="shared" ca="1" si="1">T36*N36</x:f>
        <x:v>5.769230769230769</x:v>
      </x:c>
      <x:c r="V36" s="12" t="n">
        <x:f t="shared" ca="1" si="2">U36/9</x:f>
        <x:v>0.641025641025641</x:v>
      </x:c>
    </x:row>
    <x:row r="37">
      <x:c r="A37" s="10" t="s">
        <x:v>109</x:v>
      </x:c>
      <x:c r="B37" s="10" t="s">
        <x:v>71</x:v>
      </x:c>
      <x:c r="C37" s="10" t="s">
        <x:v>72</x:v>
      </x:c>
      <x:c r="D37" s="12">
        <x:v>20639</x:v>
      </x:c>
      <x:c r="E37" s="10" t="s">
        <x:v>110</x:v>
      </x:c>
      <x:c r="F37" s="10">
        <x:v>2024</x:v>
      </x:c>
      <x:c r="G37" s="10" t="s">
        <x:v>51</x:v>
      </x:c>
      <x:c r="H37" s="10" t="s">
        <x:v>111</x:v>
      </x:c>
      <x:c r="I37" s="10" t="s">
        <x:v>112</x:v>
      </x:c>
      <x:c r="J37" s="10" t="s">
        <x:v>111</x:v>
      </x:c>
      <x:c r="K37" s="10" t="s">
        <x:v>54</x:v>
      </x:c>
      <x:c r="L37" s="10" t="s">
        <x:v>113</x:v>
      </x:c>
      <x:c r="M37" s="10" t="s">
        <x:v>56</x:v>
      </x:c>
      <x:c r="N37" s="13">
        <x:v>0.5</x:v>
      </x:c>
      <x:c r="O37" s="13">
        <x:v>0.11111111110000001</x:v>
      </x:c>
      <x:c r="P37" s="13">
        <x:v>5.5555555600000001E-2</x:v>
      </x:c>
      <x:c r="Q37" s="11" t="b">
        <x:v>0</x:v>
      </x:c>
      <x:c r="R37" s="10"/>
      <x:c r="S37" s="10" t="s">
        <x:v>114</x:v>
      </x:c>
      <x:c r="T37" s="12" t="n">
        <x:f t="shared" ca="1" si="3">(COUNTIF($D$29:$D$55,"&lt;"&amp;D37)+(COUNTIF($D$29:$D$55,"="&amp;D37)-1)/2)/26*100</x:f>
        <x:v>7.6923076923076925</x:v>
      </x:c>
      <x:c r="U37" s="12" t="n">
        <x:f t="shared" ca="1" si="1">T37*N37</x:f>
        <x:v>3.8461538461538463</x:v>
      </x:c>
      <x:c r="V37" s="12" t="n">
        <x:f t="shared" ca="1" si="2">U37/9</x:f>
        <x:v>0.4273504273504274</x:v>
      </x:c>
    </x:row>
    <x:row r="38">
      <x:c r="A38" s="10" t="s">
        <x:v>109</x:v>
      </x:c>
      <x:c r="B38" s="10" t="s">
        <x:v>73</x:v>
      </x:c>
      <x:c r="C38" s="10" t="s">
        <x:v>74</x:v>
      </x:c>
      <x:c r="D38" s="12">
        <x:v>26999</x:v>
      </x:c>
      <x:c r="E38" s="10" t="s">
        <x:v>110</x:v>
      </x:c>
      <x:c r="F38" s="10">
        <x:v>2024</x:v>
      </x:c>
      <x:c r="G38" s="10" t="s">
        <x:v>51</x:v>
      </x:c>
      <x:c r="H38" s="10" t="s">
        <x:v>111</x:v>
      </x:c>
      <x:c r="I38" s="10" t="s">
        <x:v>112</x:v>
      </x:c>
      <x:c r="J38" s="10" t="s">
        <x:v>111</x:v>
      </x:c>
      <x:c r="K38" s="10" t="s">
        <x:v>54</x:v>
      </x:c>
      <x:c r="L38" s="10" t="s">
        <x:v>113</x:v>
      </x:c>
      <x:c r="M38" s="10" t="s">
        <x:v>56</x:v>
      </x:c>
      <x:c r="N38" s="13">
        <x:v>0.5</x:v>
      </x:c>
      <x:c r="O38" s="13">
        <x:v>0.11111111110000001</x:v>
      </x:c>
      <x:c r="P38" s="13">
        <x:v>5.5555555600000001E-2</x:v>
      </x:c>
      <x:c r="Q38" s="11" t="b">
        <x:v>0</x:v>
      </x:c>
      <x:c r="R38" s="10"/>
      <x:c r="S38" s="10" t="s">
        <x:v>114</x:v>
      </x:c>
      <x:c r="T38" s="12" t="n">
        <x:f t="shared" ca="1" si="3">(COUNTIF($D$29:$D$55,"&lt;"&amp;D38)+(COUNTIF($D$29:$D$55,"="&amp;D38)-1)/2)/26*100</x:f>
        <x:v>53.84615384615385</x:v>
      </x:c>
      <x:c r="U38" s="12" t="n">
        <x:f t="shared" ca="1" si="1">T38*N38</x:f>
        <x:v>26.923076923076923</x:v>
      </x:c>
      <x:c r="V38" s="12" t="n">
        <x:f t="shared" ca="1" si="2">U38/9</x:f>
        <x:v>2.9914529914529915</x:v>
      </x:c>
    </x:row>
    <x:row r="39">
      <x:c r="A39" s="10" t="s">
        <x:v>109</x:v>
      </x:c>
      <x:c r="B39" s="10" t="s">
        <x:v>75</x:v>
      </x:c>
      <x:c r="C39" s="10" t="s">
        <x:v>76</x:v>
      </x:c>
      <x:c r="D39" s="12">
        <x:v>29533</x:v>
      </x:c>
      <x:c r="E39" s="10" t="s">
        <x:v>110</x:v>
      </x:c>
      <x:c r="F39" s="10">
        <x:v>2024</x:v>
      </x:c>
      <x:c r="G39" s="10" t="s">
        <x:v>51</x:v>
      </x:c>
      <x:c r="H39" s="10" t="s">
        <x:v>111</x:v>
      </x:c>
      <x:c r="I39" s="10" t="s">
        <x:v>112</x:v>
      </x:c>
      <x:c r="J39" s="10" t="s">
        <x:v>111</x:v>
      </x:c>
      <x:c r="K39" s="10" t="s">
        <x:v>54</x:v>
      </x:c>
      <x:c r="L39" s="10" t="s">
        <x:v>113</x:v>
      </x:c>
      <x:c r="M39" s="10" t="s">
        <x:v>56</x:v>
      </x:c>
      <x:c r="N39" s="13">
        <x:v>0.5</x:v>
      </x:c>
      <x:c r="O39" s="13">
        <x:v>0.11111111110000001</x:v>
      </x:c>
      <x:c r="P39" s="13">
        <x:v>5.5555555600000001E-2</x:v>
      </x:c>
      <x:c r="Q39" s="11" t="b">
        <x:v>0</x:v>
      </x:c>
      <x:c r="R39" s="10"/>
      <x:c r="S39" s="10" t="s">
        <x:v>114</x:v>
      </x:c>
      <x:c r="T39" s="12" t="n">
        <x:f t="shared" ca="1" si="3">(COUNTIF($D$29:$D$55,"&lt;"&amp;D39)+(COUNTIF($D$29:$D$55,"="&amp;D39)-1)/2)/26*100</x:f>
        <x:v>73.07692307692307</x:v>
      </x:c>
      <x:c r="U39" s="12" t="n">
        <x:f t="shared" ca="1" si="1">T39*N39</x:f>
        <x:v>36.53846153846153</x:v>
      </x:c>
      <x:c r="V39" s="12" t="n">
        <x:f t="shared" ca="1" si="2">U39/9</x:f>
        <x:v>4.05982905982906</x:v>
      </x:c>
    </x:row>
    <x:row r="40">
      <x:c r="A40" s="10" t="s">
        <x:v>109</x:v>
      </x:c>
      <x:c r="B40" s="10" t="s">
        <x:v>77</x:v>
      </x:c>
      <x:c r="C40" s="10" t="s">
        <x:v>78</x:v>
      </x:c>
      <x:c r="D40" s="12">
        <x:v>32371</x:v>
      </x:c>
      <x:c r="E40" s="10" t="s">
        <x:v>110</x:v>
      </x:c>
      <x:c r="F40" s="10">
        <x:v>2024</x:v>
      </x:c>
      <x:c r="G40" s="10" t="s">
        <x:v>51</x:v>
      </x:c>
      <x:c r="H40" s="10" t="s">
        <x:v>111</x:v>
      </x:c>
      <x:c r="I40" s="10" t="s">
        <x:v>112</x:v>
      </x:c>
      <x:c r="J40" s="10" t="s">
        <x:v>111</x:v>
      </x:c>
      <x:c r="K40" s="10" t="s">
        <x:v>54</x:v>
      </x:c>
      <x:c r="L40" s="10" t="s">
        <x:v>113</x:v>
      </x:c>
      <x:c r="M40" s="10" t="s">
        <x:v>56</x:v>
      </x:c>
      <x:c r="N40" s="13">
        <x:v>0.5</x:v>
      </x:c>
      <x:c r="O40" s="13">
        <x:v>0.11111111110000001</x:v>
      </x:c>
      <x:c r="P40" s="13">
        <x:v>5.5555555600000001E-2</x:v>
      </x:c>
      <x:c r="Q40" s="11" t="b">
        <x:v>0</x:v>
      </x:c>
      <x:c r="R40" s="10"/>
      <x:c r="S40" s="10" t="s">
        <x:v>114</x:v>
      </x:c>
      <x:c r="T40" s="12" t="n">
        <x:f t="shared" ca="1" si="3">(COUNTIF($D$29:$D$55,"&lt;"&amp;D40)+(COUNTIF($D$29:$D$55,"="&amp;D40)-1)/2)/26*100</x:f>
        <x:v>80.76923076923077</x:v>
      </x:c>
      <x:c r="U40" s="12" t="n">
        <x:f t="shared" ca="1" si="1">T40*N40</x:f>
        <x:v>40.38461538461539</x:v>
      </x:c>
      <x:c r="V40" s="12" t="n">
        <x:f t="shared" ca="1" si="2">U40/9</x:f>
        <x:v>4.487179487179487</x:v>
      </x:c>
    </x:row>
    <x:row r="41">
      <x:c r="A41" s="10" t="s">
        <x:v>109</x:v>
      </x:c>
      <x:c r="B41" s="10" t="s">
        <x:v>79</x:v>
      </x:c>
      <x:c r="C41" s="10" t="s">
        <x:v>80</x:v>
      </x:c>
      <x:c r="D41" s="12">
        <x:v>22040</x:v>
      </x:c>
      <x:c r="E41" s="10" t="s">
        <x:v>110</x:v>
      </x:c>
      <x:c r="F41" s="10">
        <x:v>2024</x:v>
      </x:c>
      <x:c r="G41" s="10" t="s">
        <x:v>51</x:v>
      </x:c>
      <x:c r="H41" s="10" t="s">
        <x:v>111</x:v>
      </x:c>
      <x:c r="I41" s="10" t="s">
        <x:v>112</x:v>
      </x:c>
      <x:c r="J41" s="10" t="s">
        <x:v>111</x:v>
      </x:c>
      <x:c r="K41" s="10" t="s">
        <x:v>54</x:v>
      </x:c>
      <x:c r="L41" s="10" t="s">
        <x:v>113</x:v>
      </x:c>
      <x:c r="M41" s="10" t="s">
        <x:v>56</x:v>
      </x:c>
      <x:c r="N41" s="13">
        <x:v>0.5</x:v>
      </x:c>
      <x:c r="O41" s="13">
        <x:v>0.11111111110000001</x:v>
      </x:c>
      <x:c r="P41" s="13">
        <x:v>5.5555555600000001E-2</x:v>
      </x:c>
      <x:c r="Q41" s="11" t="b">
        <x:v>0</x:v>
      </x:c>
      <x:c r="R41" s="10"/>
      <x:c r="S41" s="10" t="s">
        <x:v>114</x:v>
      </x:c>
      <x:c r="T41" s="12" t="n">
        <x:f t="shared" ca="1" si="3">(COUNTIF($D$29:$D$55,"&lt;"&amp;D41)+(COUNTIF($D$29:$D$55,"="&amp;D41)-1)/2)/26*100</x:f>
        <x:v>23.076923076923077</x:v>
      </x:c>
      <x:c r="U41" s="12" t="n">
        <x:f t="shared" ca="1" si="1">T41*N41</x:f>
        <x:v>11.538461538461538</x:v>
      </x:c>
      <x:c r="V41" s="12" t="n">
        <x:f t="shared" ca="1" si="2">U41/9</x:f>
        <x:v>1.282051282051282</x:v>
      </x:c>
    </x:row>
    <x:row r="42">
      <x:c r="A42" s="10" t="s">
        <x:v>109</x:v>
      </x:c>
      <x:c r="B42" s="10" t="s">
        <x:v>81</x:v>
      </x:c>
      <x:c r="C42" s="10" t="s">
        <x:v>82</x:v>
      </x:c>
      <x:c r="D42" s="12">
        <x:v>22776</x:v>
      </x:c>
      <x:c r="E42" s="10" t="s">
        <x:v>110</x:v>
      </x:c>
      <x:c r="F42" s="10">
        <x:v>2024</x:v>
      </x:c>
      <x:c r="G42" s="10" t="s">
        <x:v>51</x:v>
      </x:c>
      <x:c r="H42" s="10" t="s">
        <x:v>111</x:v>
      </x:c>
      <x:c r="I42" s="10" t="s">
        <x:v>112</x:v>
      </x:c>
      <x:c r="J42" s="10" t="s">
        <x:v>111</x:v>
      </x:c>
      <x:c r="K42" s="10" t="s">
        <x:v>54</x:v>
      </x:c>
      <x:c r="L42" s="10" t="s">
        <x:v>113</x:v>
      </x:c>
      <x:c r="M42" s="10" t="s">
        <x:v>56</x:v>
      </x:c>
      <x:c r="N42" s="13">
        <x:v>0.5</x:v>
      </x:c>
      <x:c r="O42" s="13">
        <x:v>0.11111111110000001</x:v>
      </x:c>
      <x:c r="P42" s="13">
        <x:v>5.5555555600000001E-2</x:v>
      </x:c>
      <x:c r="Q42" s="11" t="b">
        <x:v>0</x:v>
      </x:c>
      <x:c r="R42" s="10"/>
      <x:c r="S42" s="10" t="s">
        <x:v>114</x:v>
      </x:c>
      <x:c r="T42" s="12" t="n">
        <x:f t="shared" ca="1" si="3">(COUNTIF($D$29:$D$55,"&lt;"&amp;D42)+(COUNTIF($D$29:$D$55,"="&amp;D42)-1)/2)/26*100</x:f>
        <x:v>26.923076923076923</x:v>
      </x:c>
      <x:c r="U42" s="12" t="n">
        <x:f t="shared" ca="1" si="1">T42*N42</x:f>
        <x:v>13.461538461538462</x:v>
      </x:c>
      <x:c r="V42" s="12" t="n">
        <x:f t="shared" ca="1" si="2">U42/9</x:f>
        <x:v>1.4957264957264957</x:v>
      </x:c>
    </x:row>
    <x:row r="43">
      <x:c r="A43" s="10" t="s">
        <x:v>109</x:v>
      </x:c>
      <x:c r="B43" s="10" t="s">
        <x:v>83</x:v>
      </x:c>
      <x:c r="C43" s="10" t="s">
        <x:v>84</x:v>
      </x:c>
      <x:c r="D43" s="12">
        <x:v>28933</x:v>
      </x:c>
      <x:c r="E43" s="10" t="s">
        <x:v>110</x:v>
      </x:c>
      <x:c r="F43" s="10">
        <x:v>2024</x:v>
      </x:c>
      <x:c r="G43" s="10" t="s">
        <x:v>51</x:v>
      </x:c>
      <x:c r="H43" s="10" t="s">
        <x:v>111</x:v>
      </x:c>
      <x:c r="I43" s="10" t="s">
        <x:v>112</x:v>
      </x:c>
      <x:c r="J43" s="10" t="s">
        <x:v>111</x:v>
      </x:c>
      <x:c r="K43" s="10" t="s">
        <x:v>54</x:v>
      </x:c>
      <x:c r="L43" s="10" t="s">
        <x:v>113</x:v>
      </x:c>
      <x:c r="M43" s="10" t="s">
        <x:v>56</x:v>
      </x:c>
      <x:c r="N43" s="13">
        <x:v>0.5</x:v>
      </x:c>
      <x:c r="O43" s="13">
        <x:v>0.11111111110000001</x:v>
      </x:c>
      <x:c r="P43" s="13">
        <x:v>5.5555555600000001E-2</x:v>
      </x:c>
      <x:c r="Q43" s="11" t="b">
        <x:v>0</x:v>
      </x:c>
      <x:c r="R43" s="10"/>
      <x:c r="S43" s="10" t="s">
        <x:v>114</x:v>
      </x:c>
      <x:c r="T43" s="12" t="n">
        <x:f t="shared" ca="1" si="3">(COUNTIF($D$29:$D$55,"&lt;"&amp;D43)+(COUNTIF($D$29:$D$55,"="&amp;D43)-1)/2)/26*100</x:f>
        <x:v>65.38461538461539</x:v>
      </x:c>
      <x:c r="U43" s="12" t="n">
        <x:f t="shared" ca="1" si="1">T43*N43</x:f>
        <x:v>32.69230769230769</x:v>
      </x:c>
      <x:c r="V43" s="12" t="n">
        <x:f t="shared" ca="1" si="2">U43/9</x:f>
        <x:v>3.6324786324786325</x:v>
      </x:c>
    </x:row>
    <x:row r="44">
      <x:c r="A44" s="10" t="s">
        <x:v>109</x:v>
      </x:c>
      <x:c r="B44" s="10" t="s">
        <x:v>85</x:v>
      </x:c>
      <x:c r="C44" s="10" t="s">
        <x:v>86</x:v>
      </x:c>
      <x:c r="D44" s="12">
        <x:v>28677</x:v>
      </x:c>
      <x:c r="E44" s="10" t="s">
        <x:v>110</x:v>
      </x:c>
      <x:c r="F44" s="10">
        <x:v>2024</x:v>
      </x:c>
      <x:c r="G44" s="10" t="s">
        <x:v>51</x:v>
      </x:c>
      <x:c r="H44" s="10" t="s">
        <x:v>111</x:v>
      </x:c>
      <x:c r="I44" s="10" t="s">
        <x:v>112</x:v>
      </x:c>
      <x:c r="J44" s="10" t="s">
        <x:v>111</x:v>
      </x:c>
      <x:c r="K44" s="10" t="s">
        <x:v>54</x:v>
      </x:c>
      <x:c r="L44" s="10" t="s">
        <x:v>113</x:v>
      </x:c>
      <x:c r="M44" s="10" t="s">
        <x:v>56</x:v>
      </x:c>
      <x:c r="N44" s="13">
        <x:v>0.5</x:v>
      </x:c>
      <x:c r="O44" s="13">
        <x:v>0.11111111110000001</x:v>
      </x:c>
      <x:c r="P44" s="13">
        <x:v>5.5555555600000001E-2</x:v>
      </x:c>
      <x:c r="Q44" s="11" t="b">
        <x:v>0</x:v>
      </x:c>
      <x:c r="R44" s="10"/>
      <x:c r="S44" s="10" t="s">
        <x:v>114</x:v>
      </x:c>
      <x:c r="T44" s="12" t="n">
        <x:f t="shared" ca="1" si="3">(COUNTIF($D$29:$D$55,"&lt;"&amp;D44)+(COUNTIF($D$29:$D$55,"="&amp;D44)-1)/2)/26*100</x:f>
        <x:v>61.53846153846154</x:v>
      </x:c>
      <x:c r="U44" s="12" t="n">
        <x:f t="shared" ca="1" si="1">T44*N44</x:f>
        <x:v>30.76923076923077</x:v>
      </x:c>
      <x:c r="V44" s="12" t="n">
        <x:f t="shared" ca="1" si="2">U44/9</x:f>
        <x:v>3.418803418803419</x:v>
      </x:c>
    </x:row>
    <x:row r="45">
      <x:c r="A45" s="10" t="s">
        <x:v>109</x:v>
      </x:c>
      <x:c r="B45" s="10" t="s">
        <x:v>87</x:v>
      </x:c>
      <x:c r="C45" s="10" t="s">
        <x:v>88</x:v>
      </x:c>
      <x:c r="D45" s="12">
        <x:v>24503</x:v>
      </x:c>
      <x:c r="E45" s="10" t="s">
        <x:v>110</x:v>
      </x:c>
      <x:c r="F45" s="10">
        <x:v>2024</x:v>
      </x:c>
      <x:c r="G45" s="10" t="s">
        <x:v>51</x:v>
      </x:c>
      <x:c r="H45" s="10" t="s">
        <x:v>111</x:v>
      </x:c>
      <x:c r="I45" s="10" t="s">
        <x:v>112</x:v>
      </x:c>
      <x:c r="J45" s="10" t="s">
        <x:v>111</x:v>
      </x:c>
      <x:c r="K45" s="10" t="s">
        <x:v>54</x:v>
      </x:c>
      <x:c r="L45" s="10" t="s">
        <x:v>113</x:v>
      </x:c>
      <x:c r="M45" s="10" t="s">
        <x:v>56</x:v>
      </x:c>
      <x:c r="N45" s="13">
        <x:v>0.5</x:v>
      </x:c>
      <x:c r="O45" s="13">
        <x:v>0.11111111110000001</x:v>
      </x:c>
      <x:c r="P45" s="13">
        <x:v>5.5555555600000001E-2</x:v>
      </x:c>
      <x:c r="Q45" s="11" t="b">
        <x:v>0</x:v>
      </x:c>
      <x:c r="R45" s="10"/>
      <x:c r="S45" s="10" t="s">
        <x:v>114</x:v>
      </x:c>
      <x:c r="T45" s="12" t="n">
        <x:f t="shared" ca="1" si="3">(COUNTIF($D$29:$D$55,"&lt;"&amp;D45)+(COUNTIF($D$29:$D$55,"="&amp;D45)-1)/2)/26*100</x:f>
        <x:v>34.61538461538461</x:v>
      </x:c>
      <x:c r="U45" s="12" t="n">
        <x:f t="shared" ca="1" si="1">T45*N45</x:f>
        <x:v>17.307692307692307</x:v>
      </x:c>
      <x:c r="V45" s="12" t="n">
        <x:f t="shared" ca="1" si="2">U45/9</x:f>
        <x:v>1.923076923076923</x:v>
      </x:c>
    </x:row>
    <x:row r="46">
      <x:c r="A46" s="10" t="s">
        <x:v>109</x:v>
      </x:c>
      <x:c r="B46" s="10" t="s">
        <x:v>89</x:v>
      </x:c>
      <x:c r="C46" s="10" t="s">
        <x:v>90</x:v>
      </x:c>
      <x:c r="D46" s="12">
        <x:v>41552</x:v>
      </x:c>
      <x:c r="E46" s="10" t="s">
        <x:v>110</x:v>
      </x:c>
      <x:c r="F46" s="10">
        <x:v>2024</x:v>
      </x:c>
      <x:c r="G46" s="10" t="s">
        <x:v>51</x:v>
      </x:c>
      <x:c r="H46" s="10" t="s">
        <x:v>111</x:v>
      </x:c>
      <x:c r="I46" s="10" t="s">
        <x:v>112</x:v>
      </x:c>
      <x:c r="J46" s="10" t="s">
        <x:v>111</x:v>
      </x:c>
      <x:c r="K46" s="10" t="s">
        <x:v>54</x:v>
      </x:c>
      <x:c r="L46" s="10" t="s">
        <x:v>113</x:v>
      </x:c>
      <x:c r="M46" s="10" t="s">
        <x:v>56</x:v>
      </x:c>
      <x:c r="N46" s="13">
        <x:v>0.5</x:v>
      </x:c>
      <x:c r="O46" s="13">
        <x:v>0.11111111110000001</x:v>
      </x:c>
      <x:c r="P46" s="13">
        <x:v>5.5555555600000001E-2</x:v>
      </x:c>
      <x:c r="Q46" s="11" t="b">
        <x:v>0</x:v>
      </x:c>
      <x:c r="R46" s="10"/>
      <x:c r="S46" s="10" t="s">
        <x:v>114</x:v>
      </x:c>
      <x:c r="T46" s="12" t="n">
        <x:f t="shared" ca="1" si="3">(COUNTIF($D$29:$D$55,"&lt;"&amp;D46)+(COUNTIF($D$29:$D$55,"="&amp;D46)-1)/2)/26*100</x:f>
        <x:v>100</x:v>
      </x:c>
      <x:c r="U46" s="12" t="n">
        <x:f t="shared" ca="1" si="1">T46*N46</x:f>
        <x:v>50</x:v>
      </x:c>
      <x:c r="V46" s="12" t="n">
        <x:f t="shared" ca="1" si="2">U46/9</x:f>
        <x:v>5.555555555555555</x:v>
      </x:c>
    </x:row>
    <x:row r="47">
      <x:c r="A47" s="10" t="s">
        <x:v>109</x:v>
      </x:c>
      <x:c r="B47" s="10" t="s">
        <x:v>91</x:v>
      </x:c>
      <x:c r="C47" s="10" t="s">
        <x:v>92</x:v>
      </x:c>
      <x:c r="D47" s="12">
        <x:v>19921</x:v>
      </x:c>
      <x:c r="E47" s="10" t="s">
        <x:v>110</x:v>
      </x:c>
      <x:c r="F47" s="10">
        <x:v>2024</x:v>
      </x:c>
      <x:c r="G47" s="10" t="s">
        <x:v>51</x:v>
      </x:c>
      <x:c r="H47" s="10" t="s">
        <x:v>111</x:v>
      </x:c>
      <x:c r="I47" s="10" t="s">
        <x:v>112</x:v>
      </x:c>
      <x:c r="J47" s="10" t="s">
        <x:v>111</x:v>
      </x:c>
      <x:c r="K47" s="10" t="s">
        <x:v>54</x:v>
      </x:c>
      <x:c r="L47" s="10" t="s">
        <x:v>113</x:v>
      </x:c>
      <x:c r="M47" s="10" t="s">
        <x:v>56</x:v>
      </x:c>
      <x:c r="N47" s="13">
        <x:v>0.5</x:v>
      </x:c>
      <x:c r="O47" s="13">
        <x:v>0.11111111110000001</x:v>
      </x:c>
      <x:c r="P47" s="13">
        <x:v>5.5555555600000001E-2</x:v>
      </x:c>
      <x:c r="Q47" s="11" t="b">
        <x:v>0</x:v>
      </x:c>
      <x:c r="R47" s="10"/>
      <x:c r="S47" s="10" t="s">
        <x:v>114</x:v>
      </x:c>
      <x:c r="T47" s="12" t="n">
        <x:f t="shared" ca="1" si="3">(COUNTIF($D$29:$D$55,"&lt;"&amp;D47)+(COUNTIF($D$29:$D$55,"="&amp;D47)-1)/2)/26*100</x:f>
        <x:v>3.8461538461538463</x:v>
      </x:c>
      <x:c r="U47" s="12" t="n">
        <x:f t="shared" ca="1" si="1">T47*N47</x:f>
        <x:v>1.9230769230769231</x:v>
      </x:c>
      <x:c r="V47" s="12" t="n">
        <x:f t="shared" ca="1" si="2">U47/9</x:f>
        <x:v>0.2136752136752137</x:v>
      </x:c>
    </x:row>
    <x:row r="48">
      <x:c r="A48" s="10" t="s">
        <x:v>109</x:v>
      </x:c>
      <x:c r="B48" s="10" t="s">
        <x:v>93</x:v>
      </x:c>
      <x:c r="C48" s="10" t="s">
        <x:v>94</x:v>
      </x:c>
      <x:c r="D48" s="12">
        <x:v>28625</x:v>
      </x:c>
      <x:c r="E48" s="10" t="s">
        <x:v>110</x:v>
      </x:c>
      <x:c r="F48" s="10">
        <x:v>2024</x:v>
      </x:c>
      <x:c r="G48" s="10" t="s">
        <x:v>51</x:v>
      </x:c>
      <x:c r="H48" s="10" t="s">
        <x:v>111</x:v>
      </x:c>
      <x:c r="I48" s="10" t="s">
        <x:v>112</x:v>
      </x:c>
      <x:c r="J48" s="10" t="s">
        <x:v>111</x:v>
      </x:c>
      <x:c r="K48" s="10" t="s">
        <x:v>54</x:v>
      </x:c>
      <x:c r="L48" s="10" t="s">
        <x:v>113</x:v>
      </x:c>
      <x:c r="M48" s="10" t="s">
        <x:v>56</x:v>
      </x:c>
      <x:c r="N48" s="13">
        <x:v>0.5</x:v>
      </x:c>
      <x:c r="O48" s="13">
        <x:v>0.11111111110000001</x:v>
      </x:c>
      <x:c r="P48" s="13">
        <x:v>5.5555555600000001E-2</x:v>
      </x:c>
      <x:c r="Q48" s="11" t="b">
        <x:v>0</x:v>
      </x:c>
      <x:c r="R48" s="10"/>
      <x:c r="S48" s="10" t="s">
        <x:v>114</x:v>
      </x:c>
      <x:c r="T48" s="12" t="n">
        <x:f t="shared" ca="1" si="3">(COUNTIF($D$29:$D$55,"&lt;"&amp;D48)+(COUNTIF($D$29:$D$55,"="&amp;D48)-1)/2)/26*100</x:f>
        <x:v>57.692307692307686</x:v>
      </x:c>
      <x:c r="U48" s="12" t="n">
        <x:f t="shared" ca="1" si="1">T48*N48</x:f>
        <x:v>28.846153846153843</x:v>
      </x:c>
      <x:c r="V48" s="12" t="n">
        <x:f t="shared" ca="1" si="2">U48/9</x:f>
        <x:v>3.205128205128205</x:v>
      </x:c>
    </x:row>
    <x:row r="49">
      <x:c r="A49" s="10" t="s">
        <x:v>109</x:v>
      </x:c>
      <x:c r="B49" s="10" t="s">
        <x:v>95</x:v>
      </x:c>
      <x:c r="C49" s="10" t="s">
        <x:v>96</x:v>
      </x:c>
      <x:c r="D49" s="12">
        <x:v>34672</x:v>
      </x:c>
      <x:c r="E49" s="10" t="s">
        <x:v>110</x:v>
      </x:c>
      <x:c r="F49" s="10">
        <x:v>2024</x:v>
      </x:c>
      <x:c r="G49" s="10" t="s">
        <x:v>51</x:v>
      </x:c>
      <x:c r="H49" s="10" t="s">
        <x:v>111</x:v>
      </x:c>
      <x:c r="I49" s="10" t="s">
        <x:v>112</x:v>
      </x:c>
      <x:c r="J49" s="10" t="s">
        <x:v>111</x:v>
      </x:c>
      <x:c r="K49" s="10" t="s">
        <x:v>54</x:v>
      </x:c>
      <x:c r="L49" s="10" t="s">
        <x:v>113</x:v>
      </x:c>
      <x:c r="M49" s="10" t="s">
        <x:v>56</x:v>
      </x:c>
      <x:c r="N49" s="13">
        <x:v>0.5</x:v>
      </x:c>
      <x:c r="O49" s="13">
        <x:v>0.11111111110000001</x:v>
      </x:c>
      <x:c r="P49" s="13">
        <x:v>5.5555555600000001E-2</x:v>
      </x:c>
      <x:c r="Q49" s="11" t="b">
        <x:v>0</x:v>
      </x:c>
      <x:c r="R49" s="10"/>
      <x:c r="S49" s="10" t="s">
        <x:v>114</x:v>
      </x:c>
      <x:c r="T49" s="12" t="n">
        <x:f t="shared" ca="1" si="3">(COUNTIF($D$29:$D$55,"&lt;"&amp;D49)+(COUNTIF($D$29:$D$55,"="&amp;D49)-1)/2)/26*100</x:f>
        <x:v>92.3076923076923</x:v>
      </x:c>
      <x:c r="U49" s="12" t="n">
        <x:f t="shared" ca="1" si="1">T49*N49</x:f>
        <x:v>46.15384615384615</x:v>
      </x:c>
      <x:c r="V49" s="12" t="n">
        <x:f t="shared" ca="1" si="2">U49/9</x:f>
        <x:v>5.128205128205128</x:v>
      </x:c>
    </x:row>
    <x:row r="50">
      <x:c r="A50" s="10" t="s">
        <x:v>109</x:v>
      </x:c>
      <x:c r="B50" s="10" t="s">
        <x:v>97</x:v>
      </x:c>
      <x:c r="C50" s="10" t="s">
        <x:v>98</x:v>
      </x:c>
      <x:c r="D50" s="12">
        <x:v>23567</x:v>
      </x:c>
      <x:c r="E50" s="10" t="s">
        <x:v>110</x:v>
      </x:c>
      <x:c r="F50" s="10">
        <x:v>2024</x:v>
      </x:c>
      <x:c r="G50" s="10" t="s">
        <x:v>51</x:v>
      </x:c>
      <x:c r="H50" s="10" t="s">
        <x:v>111</x:v>
      </x:c>
      <x:c r="I50" s="10" t="s">
        <x:v>112</x:v>
      </x:c>
      <x:c r="J50" s="10" t="s">
        <x:v>111</x:v>
      </x:c>
      <x:c r="K50" s="10" t="s">
        <x:v>54</x:v>
      </x:c>
      <x:c r="L50" s="10" t="s">
        <x:v>113</x:v>
      </x:c>
      <x:c r="M50" s="10" t="s">
        <x:v>56</x:v>
      </x:c>
      <x:c r="N50" s="13">
        <x:v>0.5</x:v>
      </x:c>
      <x:c r="O50" s="13">
        <x:v>0.11111111110000001</x:v>
      </x:c>
      <x:c r="P50" s="13">
        <x:v>5.5555555600000001E-2</x:v>
      </x:c>
      <x:c r="Q50" s="11" t="b">
        <x:v>0</x:v>
      </x:c>
      <x:c r="R50" s="10"/>
      <x:c r="S50" s="10" t="s">
        <x:v>114</x:v>
      </x:c>
      <x:c r="T50" s="12" t="n">
        <x:f t="shared" ca="1" si="3">(COUNTIF($D$29:$D$55,"&lt;"&amp;D50)+(COUNTIF($D$29:$D$55,"="&amp;D50)-1)/2)/26*100</x:f>
        <x:v>30.76923076923077</x:v>
      </x:c>
      <x:c r="U50" s="12" t="n">
        <x:f t="shared" ca="1" si="1">T50*N50</x:f>
        <x:v>15.384615384615385</x:v>
      </x:c>
      <x:c r="V50" s="12" t="n">
        <x:f t="shared" ca="1" si="2">U50/9</x:f>
        <x:v>1.7094017094017095</x:v>
      </x:c>
    </x:row>
    <x:row r="51">
      <x:c r="A51" s="10" t="s">
        <x:v>109</x:v>
      </x:c>
      <x:c r="B51" s="10" t="s">
        <x:v>99</x:v>
      </x:c>
      <x:c r="C51" s="10" t="s">
        <x:v>100</x:v>
      </x:c>
      <x:c r="D51" s="12">
        <x:v>25347</x:v>
      </x:c>
      <x:c r="E51" s="10" t="s">
        <x:v>110</x:v>
      </x:c>
      <x:c r="F51" s="10">
        <x:v>2024</x:v>
      </x:c>
      <x:c r="G51" s="10" t="s">
        <x:v>51</x:v>
      </x:c>
      <x:c r="H51" s="10" t="s">
        <x:v>111</x:v>
      </x:c>
      <x:c r="I51" s="10" t="s">
        <x:v>112</x:v>
      </x:c>
      <x:c r="J51" s="10" t="s">
        <x:v>111</x:v>
      </x:c>
      <x:c r="K51" s="10" t="s">
        <x:v>54</x:v>
      </x:c>
      <x:c r="L51" s="10" t="s">
        <x:v>113</x:v>
      </x:c>
      <x:c r="M51" s="10" t="s">
        <x:v>56</x:v>
      </x:c>
      <x:c r="N51" s="13">
        <x:v>0.5</x:v>
      </x:c>
      <x:c r="O51" s="13">
        <x:v>0.11111111110000001</x:v>
      </x:c>
      <x:c r="P51" s="13">
        <x:v>5.5555555600000001E-2</x:v>
      </x:c>
      <x:c r="Q51" s="11" t="b">
        <x:v>0</x:v>
      </x:c>
      <x:c r="R51" s="10"/>
      <x:c r="S51" s="10" t="s">
        <x:v>114</x:v>
      </x:c>
      <x:c r="T51" s="12" t="n">
        <x:f t="shared" ca="1" si="3">(COUNTIF($D$29:$D$55,"&lt;"&amp;D51)+(COUNTIF($D$29:$D$55,"="&amp;D51)-1)/2)/26*100</x:f>
        <x:v>42.30769230769231</x:v>
      </x:c>
      <x:c r="U51" s="12" t="n">
        <x:f t="shared" ca="1" si="1">T51*N51</x:f>
        <x:v>21.153846153846153</x:v>
      </x:c>
      <x:c r="V51" s="12" t="n">
        <x:f t="shared" ca="1" si="2">U51/9</x:f>
        <x:v>2.3504273504273505</x:v>
      </x:c>
    </x:row>
    <x:row r="52">
      <x:c r="A52" s="10" t="s">
        <x:v>109</x:v>
      </x:c>
      <x:c r="B52" s="10" t="s">
        <x:v>101</x:v>
      </x:c>
      <x:c r="C52" s="10" t="s">
        <x:v>102</x:v>
      </x:c>
      <x:c r="D52" s="12">
        <x:v>21541</x:v>
      </x:c>
      <x:c r="E52" s="10" t="s">
        <x:v>110</x:v>
      </x:c>
      <x:c r="F52" s="10">
        <x:v>2024</x:v>
      </x:c>
      <x:c r="G52" s="10" t="s">
        <x:v>51</x:v>
      </x:c>
      <x:c r="H52" s="10" t="s">
        <x:v>111</x:v>
      </x:c>
      <x:c r="I52" s="10" t="s">
        <x:v>112</x:v>
      </x:c>
      <x:c r="J52" s="10" t="s">
        <x:v>111</x:v>
      </x:c>
      <x:c r="K52" s="10" t="s">
        <x:v>54</x:v>
      </x:c>
      <x:c r="L52" s="10" t="s">
        <x:v>113</x:v>
      </x:c>
      <x:c r="M52" s="10" t="s">
        <x:v>56</x:v>
      </x:c>
      <x:c r="N52" s="13">
        <x:v>0.5</x:v>
      </x:c>
      <x:c r="O52" s="13">
        <x:v>0.11111111110000001</x:v>
      </x:c>
      <x:c r="P52" s="13">
        <x:v>5.5555555600000001E-2</x:v>
      </x:c>
      <x:c r="Q52" s="11" t="b">
        <x:v>0</x:v>
      </x:c>
      <x:c r="R52" s="10"/>
      <x:c r="S52" s="10" t="s">
        <x:v>114</x:v>
      </x:c>
      <x:c r="T52" s="12" t="n">
        <x:f t="shared" ca="1" si="3">(COUNTIF($D$29:$D$55,"&lt;"&amp;D52)+(COUNTIF($D$29:$D$55,"="&amp;D52)-1)/2)/26*100</x:f>
        <x:v>19.230769230769234</x:v>
      </x:c>
      <x:c r="U52" s="12" t="n">
        <x:f t="shared" ca="1" si="1">T52*N52</x:f>
        <x:v>9.615384615384617</x:v>
      </x:c>
      <x:c r="V52" s="12" t="n">
        <x:f t="shared" ca="1" si="2">U52/9</x:f>
        <x:v>1.0683760683760686</x:v>
      </x:c>
    </x:row>
    <x:row r="53">
      <x:c r="A53" s="10" t="s">
        <x:v>109</x:v>
      </x:c>
      <x:c r="B53" s="10" t="s">
        <x:v>103</x:v>
      </x:c>
      <x:c r="C53" s="10" t="s">
        <x:v>104</x:v>
      </x:c>
      <x:c r="D53" s="12">
        <x:v>29477</x:v>
      </x:c>
      <x:c r="E53" s="10" t="s">
        <x:v>110</x:v>
      </x:c>
      <x:c r="F53" s="10">
        <x:v>2024</x:v>
      </x:c>
      <x:c r="G53" s="10" t="s">
        <x:v>51</x:v>
      </x:c>
      <x:c r="H53" s="10" t="s">
        <x:v>111</x:v>
      </x:c>
      <x:c r="I53" s="10" t="s">
        <x:v>112</x:v>
      </x:c>
      <x:c r="J53" s="10" t="s">
        <x:v>111</x:v>
      </x:c>
      <x:c r="K53" s="10" t="s">
        <x:v>54</x:v>
      </x:c>
      <x:c r="L53" s="10" t="s">
        <x:v>113</x:v>
      </x:c>
      <x:c r="M53" s="10" t="s">
        <x:v>56</x:v>
      </x:c>
      <x:c r="N53" s="13">
        <x:v>0.5</x:v>
      </x:c>
      <x:c r="O53" s="13">
        <x:v>0.11111111110000001</x:v>
      </x:c>
      <x:c r="P53" s="13">
        <x:v>5.5555555600000001E-2</x:v>
      </x:c>
      <x:c r="Q53" s="11" t="b">
        <x:v>0</x:v>
      </x:c>
      <x:c r="R53" s="10"/>
      <x:c r="S53" s="10" t="s">
        <x:v>114</x:v>
      </x:c>
      <x:c r="T53" s="12" t="n">
        <x:f t="shared" ca="1" si="3">(COUNTIF($D$29:$D$55,"&lt;"&amp;D53)+(COUNTIF($D$29:$D$55,"="&amp;D53)-1)/2)/26*100</x:f>
        <x:v>69.23076923076923</x:v>
      </x:c>
      <x:c r="U53" s="12" t="n">
        <x:f t="shared" ca="1" si="1">T53*N53</x:f>
        <x:v>34.61538461538461</x:v>
      </x:c>
      <x:c r="V53" s="12" t="n">
        <x:f t="shared" ca="1" si="2">U53/9</x:f>
        <x:v>3.846153846153846</x:v>
      </x:c>
    </x:row>
    <x:row r="54">
      <x:c r="A54" s="10" t="s">
        <x:v>109</x:v>
      </x:c>
      <x:c r="B54" s="10" t="s">
        <x:v>105</x:v>
      </x:c>
      <x:c r="C54" s="10" t="s">
        <x:v>106</x:v>
      </x:c>
      <x:c r="D54" s="12">
        <x:v>25163</x:v>
      </x:c>
      <x:c r="E54" s="10" t="s">
        <x:v>110</x:v>
      </x:c>
      <x:c r="F54" s="10">
        <x:v>2024</x:v>
      </x:c>
      <x:c r="G54" s="10" t="s">
        <x:v>51</x:v>
      </x:c>
      <x:c r="H54" s="10" t="s">
        <x:v>111</x:v>
      </x:c>
      <x:c r="I54" s="10" t="s">
        <x:v>112</x:v>
      </x:c>
      <x:c r="J54" s="10" t="s">
        <x:v>111</x:v>
      </x:c>
      <x:c r="K54" s="10" t="s">
        <x:v>54</x:v>
      </x:c>
      <x:c r="L54" s="10" t="s">
        <x:v>113</x:v>
      </x:c>
      <x:c r="M54" s="10" t="s">
        <x:v>56</x:v>
      </x:c>
      <x:c r="N54" s="13">
        <x:v>0.5</x:v>
      </x:c>
      <x:c r="O54" s="13">
        <x:v>0.11111111110000001</x:v>
      </x:c>
      <x:c r="P54" s="13">
        <x:v>5.5555555600000001E-2</x:v>
      </x:c>
      <x:c r="Q54" s="11" t="b">
        <x:v>0</x:v>
      </x:c>
      <x:c r="R54" s="10"/>
      <x:c r="S54" s="10" t="s">
        <x:v>114</x:v>
      </x:c>
      <x:c r="T54" s="12" t="n">
        <x:f t="shared" ca="1" si="3">(COUNTIF($D$29:$D$55,"&lt;"&amp;D54)+(COUNTIF($D$29:$D$55,"="&amp;D54)-1)/2)/26*100</x:f>
        <x:v>38.46153846153847</x:v>
      </x:c>
      <x:c r="U54" s="12" t="n">
        <x:f t="shared" ca="1" si="1">T54*N54</x:f>
        <x:v>19.230769230769234</x:v>
      </x:c>
      <x:c r="V54" s="12" t="n">
        <x:f t="shared" ca="1" si="2">U54/9</x:f>
        <x:v>2.136752136752137</x:v>
      </x:c>
    </x:row>
    <x:row r="55">
      <x:c r="A55" s="10" t="s">
        <x:v>109</x:v>
      </x:c>
      <x:c r="B55" s="10" t="s">
        <x:v>107</x:v>
      </x:c>
      <x:c r="C55" s="10" t="s">
        <x:v>108</x:v>
      </x:c>
      <x:c r="D55" s="12">
        <x:v>21532</x:v>
      </x:c>
      <x:c r="E55" s="10" t="s">
        <x:v>110</x:v>
      </x:c>
      <x:c r="F55" s="10">
        <x:v>2024</x:v>
      </x:c>
      <x:c r="G55" s="10" t="s">
        <x:v>51</x:v>
      </x:c>
      <x:c r="H55" s="10" t="s">
        <x:v>111</x:v>
      </x:c>
      <x:c r="I55" s="10" t="s">
        <x:v>112</x:v>
      </x:c>
      <x:c r="J55" s="10" t="s">
        <x:v>111</x:v>
      </x:c>
      <x:c r="K55" s="10" t="s">
        <x:v>54</x:v>
      </x:c>
      <x:c r="L55" s="10" t="s">
        <x:v>113</x:v>
      </x:c>
      <x:c r="M55" s="10" t="s">
        <x:v>56</x:v>
      </x:c>
      <x:c r="N55" s="13">
        <x:v>0.5</x:v>
      </x:c>
      <x:c r="O55" s="13">
        <x:v>0.11111111110000001</x:v>
      </x:c>
      <x:c r="P55" s="13">
        <x:v>5.5555555600000001E-2</x:v>
      </x:c>
      <x:c r="Q55" s="11" t="b">
        <x:v>0</x:v>
      </x:c>
      <x:c r="R55" s="10"/>
      <x:c r="S55" s="10" t="s">
        <x:v>114</x:v>
      </x:c>
      <x:c r="T55" s="12" t="n">
        <x:f t="shared" ca="1" si="3">(COUNTIF($D$29:$D$55,"&lt;"&amp;D55)+(COUNTIF($D$29:$D$55,"="&amp;D55)-1)/2)/26*100</x:f>
        <x:v>15.384615384615385</x:v>
      </x:c>
      <x:c r="U55" s="12" t="n">
        <x:f t="shared" ca="1" si="1">T55*N55</x:f>
        <x:v>7.6923076923076925</x:v>
      </x:c>
      <x:c r="V55" s="12" t="n">
        <x:f t="shared" ca="1" si="2">U55/9</x:f>
        <x:v>0.8547008547008548</x:v>
      </x:c>
    </x:row>
    <x:row r="56">
      <x:c r="A56" s="10" t="s">
        <x:v>116</x:v>
      </x:c>
      <x:c r="B56" s="10" t="s">
        <x:v>48</x:v>
      </x:c>
      <x:c r="C56" s="10" t="s">
        <x:v>49</x:v>
      </x:c>
      <x:c r="D56" s="12" t="n">
        <x:v>117.4</x:v>
      </x:c>
      <x:c r="E56" s="10" t="s">
        <x:v>117</x:v>
      </x:c>
      <x:c r="F56" s="10" t="n">
        <x:v>2025</x:v>
      </x:c>
      <x:c r="G56" s="10" t="str">
        <x:v>Eurostat · extração 2026-10-07</x:v>
      </x:c>
      <x:c r="H56" s="10" t="str">
        <x:v>nama_10_lp_ulc</x:v>
      </x:c>
      <x:c r="I56" s="10" t="str">
        <x:v>https://ec.europa.eu/eurostat/api/dissemination/statistics/1.0/data/nama_10_lp_ulc?lang=en&amp;time=2025&amp;unit=PC_EU27_2020_MPPS_CP&amp;na_item=NLPR_HW</x:v>
      </x:c>
      <x:c r="J56" s="10" t="s">
        <x:v>118</x:v>
      </x:c>
      <x:c r="K56" s="10" t="s">
        <x:v>54</x:v>
      </x:c>
      <x:c r="L56" s="10" t="s">
        <x:v>119</x:v>
      </x:c>
      <x:c r="M56" s="10" t="s">
        <x:v>120</x:v>
      </x:c>
      <x:c r="N56" s="13">
        <x:v>1</x:v>
      </x:c>
      <x:c r="O56" s="13">
        <x:v>0.11111111110000001</x:v>
      </x:c>
      <x:c r="P56" s="13">
        <x:v>0.11111111110000001</x:v>
      </x:c>
      <x:c r="Q56" s="11" t="b">
        <x:v>0</x:v>
      </x:c>
      <x:c r="R56" s="10"/>
      <x:c r="S56" s="10" t="str">
        <x:v>Atualização anual 2025; valores e estatutos preservados no ficheiro fonte.</x:v>
      </x:c>
      <x:c r="T56" s="12" t="n">
        <x:f t="shared" ref="T56:T82" ca="1" si="4">(COUNTIF($D$56:$D$82,"&lt;"&amp;D56)+(COUNTIF($D$56:$D$82,"="&amp;D56)-1)/2)/26*100</x:f>
        <x:v>76.92307692307693</x:v>
      </x:c>
      <x:c r="U56" s="12" t="n">
        <x:f t="shared" ca="1" si="1">T56*N56</x:f>
        <x:v>76.92307692307693</x:v>
      </x:c>
      <x:c r="V56" s="12" t="n">
        <x:f t="shared" ca="1" si="2">U56/9</x:f>
        <x:v>8.547008547008549</x:v>
      </x:c>
    </x:row>
    <x:row r="57">
      <x:c r="A57" s="10" t="s">
        <x:v>116</x:v>
      </x:c>
      <x:c r="B57" s="10" t="s">
        <x:v>57</x:v>
      </x:c>
      <x:c r="C57" s="10" t="s">
        <x:v>58</x:v>
      </x:c>
      <x:c r="D57" s="12" t="n">
        <x:v>131</x:v>
      </x:c>
      <x:c r="E57" s="10" t="s">
        <x:v>117</x:v>
      </x:c>
      <x:c r="F57" s="10" t="n">
        <x:v>2025</x:v>
      </x:c>
      <x:c r="G57" s="10" t="str">
        <x:v>Eurostat · extração 2026-10-07</x:v>
      </x:c>
      <x:c r="H57" s="10" t="str">
        <x:v>nama_10_lp_ulc</x:v>
      </x:c>
      <x:c r="I57" s="10" t="str">
        <x:v>https://ec.europa.eu/eurostat/api/dissemination/statistics/1.0/data/nama_10_lp_ulc?lang=en&amp;time=2025&amp;unit=PC_EU27_2020_MPPS_CP&amp;na_item=NLPR_HW</x:v>
      </x:c>
      <x:c r="J57" s="10" t="s">
        <x:v>118</x:v>
      </x:c>
      <x:c r="K57" s="10" t="s">
        <x:v>54</x:v>
      </x:c>
      <x:c r="L57" s="10" t="s">
        <x:v>119</x:v>
      </x:c>
      <x:c r="M57" s="10" t="s">
        <x:v>120</x:v>
      </x:c>
      <x:c r="N57" s="13">
        <x:v>1</x:v>
      </x:c>
      <x:c r="O57" s="13">
        <x:v>0.11111111110000001</x:v>
      </x:c>
      <x:c r="P57" s="13">
        <x:v>0.11111111110000001</x:v>
      </x:c>
      <x:c r="Q57" s="11" t="b">
        <x:v>0</x:v>
      </x:c>
      <x:c r="R57" s="10"/>
      <x:c r="S57" s="10" t="str">
        <x:v>Atualização anual 2025; valores e estatutos preservados no ficheiro fonte.</x:v>
      </x:c>
      <x:c r="T57" s="12" t="n">
        <x:f t="shared" ca="1" si="4">(COUNTIF($D$56:$D$82,"&lt;"&amp;D57)+(COUNTIF($D$56:$D$82,"="&amp;D57)-1)/2)/26*100</x:f>
        <x:v>88.46153846153845</x:v>
      </x:c>
      <x:c r="U57" s="12" t="n">
        <x:f t="shared" ca="1" si="1">T57*N57</x:f>
        <x:v>88.46153846153845</x:v>
      </x:c>
      <x:c r="V57" s="12" t="n">
        <x:f t="shared" ca="1" si="2">U57/9</x:f>
        <x:v>9.829059829059828</x:v>
      </x:c>
    </x:row>
    <x:row r="58">
      <x:c r="A58" s="10" t="s">
        <x:v>116</x:v>
      </x:c>
      <x:c r="B58" s="10" t="s">
        <x:v>59</x:v>
      </x:c>
      <x:c r="C58" s="10" t="s">
        <x:v>60</x:v>
      </x:c>
      <x:c r="D58" s="12" t="n">
        <x:v>59</x:v>
      </x:c>
      <x:c r="E58" s="10" t="s">
        <x:v>117</x:v>
      </x:c>
      <x:c r="F58" s="10" t="n">
        <x:v>2025</x:v>
      </x:c>
      <x:c r="G58" s="10" t="str">
        <x:v>Eurostat · extração 2026-10-07</x:v>
      </x:c>
      <x:c r="H58" s="10" t="str">
        <x:v>nama_10_lp_ulc</x:v>
      </x:c>
      <x:c r="I58" s="10" t="str">
        <x:v>https://ec.europa.eu/eurostat/api/dissemination/statistics/1.0/data/nama_10_lp_ulc?lang=en&amp;time=2025&amp;unit=PC_EU27_2020_MPPS_CP&amp;na_item=NLPR_HW</x:v>
      </x:c>
      <x:c r="J58" s="10" t="s">
        <x:v>118</x:v>
      </x:c>
      <x:c r="K58" s="10" t="s">
        <x:v>54</x:v>
      </x:c>
      <x:c r="L58" s="10" t="s">
        <x:v>119</x:v>
      </x:c>
      <x:c r="M58" s="10" t="s">
        <x:v>120</x:v>
      </x:c>
      <x:c r="N58" s="13">
        <x:v>1</x:v>
      </x:c>
      <x:c r="O58" s="13">
        <x:v>0.11111111110000001</x:v>
      </x:c>
      <x:c r="P58" s="13">
        <x:v>0.11111111110000001</x:v>
      </x:c>
      <x:c r="Q58" s="11" t="b">
        <x:v>0</x:v>
      </x:c>
      <x:c r="R58" s="10"/>
      <x:c r="S58" s="10" t="str">
        <x:v>Atualização anual 2025; valores e estatutos preservados no ficheiro fonte.</x:v>
      </x:c>
      <x:c r="T58" s="12" t="n">
        <x:f t="shared" ca="1" si="4">(COUNTIF($D$56:$D$82,"&lt;"&amp;D58)+(COUNTIF($D$56:$D$82,"="&amp;D58)-1)/2)/26*100</x:f>
        <x:v>3.8461538461538463</x:v>
      </x:c>
      <x:c r="U58" s="12" t="n">
        <x:f t="shared" ca="1" si="1">T58*N58</x:f>
        <x:v>3.8461538461538463</x:v>
      </x:c>
      <x:c r="V58" s="12" t="n">
        <x:f t="shared" ca="1" si="2">U58/9</x:f>
        <x:v>0.4273504273504274</x:v>
      </x:c>
    </x:row>
    <x:row r="59">
      <x:c r="A59" s="10" t="s">
        <x:v>116</x:v>
      </x:c>
      <x:c r="B59" s="10" t="s">
        <x:v>61</x:v>
      </x:c>
      <x:c r="C59" s="10" t="s">
        <x:v>62</x:v>
      </x:c>
      <x:c r="D59" s="12" t="n">
        <x:v>79.6</x:v>
      </x:c>
      <x:c r="E59" s="10" t="s">
        <x:v>117</x:v>
      </x:c>
      <x:c r="F59" s="10" t="n">
        <x:v>2025</x:v>
      </x:c>
      <x:c r="G59" s="10" t="str">
        <x:v>Eurostat · extração 2026-10-07</x:v>
      </x:c>
      <x:c r="H59" s="10" t="str">
        <x:v>nama_10_lp_ulc</x:v>
      </x:c>
      <x:c r="I59" s="10" t="str">
        <x:v>https://ec.europa.eu/eurostat/api/dissemination/statistics/1.0/data/nama_10_lp_ulc?lang=en&amp;time=2025&amp;unit=PC_EU27_2020_MPPS_CP&amp;na_item=NLPR_HW</x:v>
      </x:c>
      <x:c r="J59" s="10" t="s">
        <x:v>118</x:v>
      </x:c>
      <x:c r="K59" s="10" t="s">
        <x:v>54</x:v>
      </x:c>
      <x:c r="L59" s="10" t="s">
        <x:v>119</x:v>
      </x:c>
      <x:c r="M59" s="10" t="s">
        <x:v>120</x:v>
      </x:c>
      <x:c r="N59" s="13">
        <x:v>1</x:v>
      </x:c>
      <x:c r="O59" s="13">
        <x:v>0.11111111110000001</x:v>
      </x:c>
      <x:c r="P59" s="13">
        <x:v>0.11111111110000001</x:v>
      </x:c>
      <x:c r="Q59" s="11" t="b">
        <x:v>0</x:v>
      </x:c>
      <x:c r="R59" s="10"/>
      <x:c r="S59" s="10" t="str">
        <x:v>Atualização anual 2025; valores e estatutos preservados no ficheiro fonte.</x:v>
      </x:c>
      <x:c r="T59" s="12" t="n">
        <x:f t="shared" ca="1" si="4">(COUNTIF($D$56:$D$82,"&lt;"&amp;D59)+(COUNTIF($D$56:$D$82,"="&amp;D59)-1)/2)/26*100</x:f>
        <x:v>40.38461538461539</x:v>
      </x:c>
      <x:c r="U59" s="12" t="n">
        <x:f t="shared" ca="1" si="1">T59*N59</x:f>
        <x:v>40.38461538461539</x:v>
      </x:c>
      <x:c r="V59" s="12" t="n">
        <x:f t="shared" ca="1" si="2">U59/9</x:f>
        <x:v>4.487179487179487</x:v>
      </x:c>
    </x:row>
    <x:row r="60">
      <x:c r="A60" s="10" t="s">
        <x:v>116</x:v>
      </x:c>
      <x:c r="B60" s="10" t="s">
        <x:v>63</x:v>
      </x:c>
      <x:c r="C60" s="10" t="s">
        <x:v>64</x:v>
      </x:c>
      <x:c r="D60" s="12" t="n">
        <x:v>79.6</x:v>
      </x:c>
      <x:c r="E60" s="10" t="s">
        <x:v>117</x:v>
      </x:c>
      <x:c r="F60" s="10" t="n">
        <x:v>2025</x:v>
      </x:c>
      <x:c r="G60" s="10" t="str">
        <x:v>Eurostat · extração 2026-10-07</x:v>
      </x:c>
      <x:c r="H60" s="10" t="str">
        <x:v>nama_10_lp_ulc</x:v>
      </x:c>
      <x:c r="I60" s="10" t="str">
        <x:v>https://ec.europa.eu/eurostat/api/dissemination/statistics/1.0/data/nama_10_lp_ulc?lang=en&amp;time=2025&amp;unit=PC_EU27_2020_MPPS_CP&amp;na_item=NLPR_HW</x:v>
      </x:c>
      <x:c r="J60" s="10" t="s">
        <x:v>118</x:v>
      </x:c>
      <x:c r="K60" s="10" t="s">
        <x:v>54</x:v>
      </x:c>
      <x:c r="L60" s="10" t="s">
        <x:v>119</x:v>
      </x:c>
      <x:c r="M60" s="10" t="s">
        <x:v>120</x:v>
      </x:c>
      <x:c r="N60" s="13">
        <x:v>1</x:v>
      </x:c>
      <x:c r="O60" s="13">
        <x:v>0.11111111110000001</x:v>
      </x:c>
      <x:c r="P60" s="13">
        <x:v>0.11111111110000001</x:v>
      </x:c>
      <x:c r="Q60" s="11" t="b">
        <x:v>0</x:v>
      </x:c>
      <x:c r="R60" s="10"/>
      <x:c r="S60" s="10" t="str">
        <x:v>Atualização anual 2025; valores e estatutos preservados no ficheiro fonte.</x:v>
      </x:c>
      <x:c r="T60" s="12" t="n">
        <x:f t="shared" ca="1" si="4">(COUNTIF($D$56:$D$82,"&lt;"&amp;D60)+(COUNTIF($D$56:$D$82,"="&amp;D60)-1)/2)/26*100</x:f>
        <x:v>40.38461538461539</x:v>
      </x:c>
      <x:c r="U60" s="12" t="n">
        <x:f t="shared" ca="1" si="1">T60*N60</x:f>
        <x:v>40.38461538461539</x:v>
      </x:c>
      <x:c r="V60" s="12" t="n">
        <x:f t="shared" ca="1" si="2">U60/9</x:f>
        <x:v>4.487179487179487</x:v>
      </x:c>
    </x:row>
    <x:row r="61">
      <x:c r="A61" s="10" t="s">
        <x:v>116</x:v>
      </x:c>
      <x:c r="B61" s="10" t="s">
        <x:v>65</x:v>
      </x:c>
      <x:c r="C61" s="10" t="s">
        <x:v>66</x:v>
      </x:c>
      <x:c r="D61" s="12" t="n">
        <x:v>124.2</x:v>
      </x:c>
      <x:c r="E61" s="10" t="s">
        <x:v>117</x:v>
      </x:c>
      <x:c r="F61" s="10" t="n">
        <x:v>2025</x:v>
      </x:c>
      <x:c r="G61" s="10" t="str">
        <x:v>Eurostat · extração 2026-10-07</x:v>
      </x:c>
      <x:c r="H61" s="10" t="str">
        <x:v>nama_10_lp_ulc</x:v>
      </x:c>
      <x:c r="I61" s="10" t="str">
        <x:v>https://ec.europa.eu/eurostat/api/dissemination/statistics/1.0/data/nama_10_lp_ulc?lang=en&amp;time=2025&amp;unit=PC_EU27_2020_MPPS_CP&amp;na_item=NLPR_HW</x:v>
      </x:c>
      <x:c r="J61" s="10" t="s">
        <x:v>118</x:v>
      </x:c>
      <x:c r="K61" s="10" t="s">
        <x:v>54</x:v>
      </x:c>
      <x:c r="L61" s="10" t="s">
        <x:v>119</x:v>
      </x:c>
      <x:c r="M61" s="10" t="s">
        <x:v>120</x:v>
      </x:c>
      <x:c r="N61" s="13">
        <x:v>1</x:v>
      </x:c>
      <x:c r="O61" s="13">
        <x:v>0.11111111110000001</x:v>
      </x:c>
      <x:c r="P61" s="13">
        <x:v>0.11111111110000001</x:v>
      </x:c>
      <x:c r="Q61" s="11" t="b">
        <x:v>0</x:v>
      </x:c>
      <x:c r="R61" s="10"/>
      <x:c r="S61" s="10" t="str">
        <x:v>Atualização anual 2025; valores e estatutos preservados no ficheiro fonte.</x:v>
      </x:c>
      <x:c r="T61" s="12" t="n">
        <x:f t="shared" ca="1" si="4">(COUNTIF($D$56:$D$82,"&lt;"&amp;D61)+(COUNTIF($D$56:$D$82,"="&amp;D61)-1)/2)/26*100</x:f>
        <x:v>80.76923076923077</x:v>
      </x:c>
      <x:c r="U61" s="12" t="n">
        <x:f t="shared" ca="1" si="1">T61*N61</x:f>
        <x:v>80.76923076923077</x:v>
      </x:c>
      <x:c r="V61" s="12" t="n">
        <x:f t="shared" ca="1" si="2">U61/9</x:f>
        <x:v>8.974358974358974</x:v>
      </x:c>
    </x:row>
    <x:row r="62">
      <x:c r="A62" s="10" t="s">
        <x:v>116</x:v>
      </x:c>
      <x:c r="B62" s="10" t="s">
        <x:v>67</x:v>
      </x:c>
      <x:c r="C62" s="10" t="s">
        <x:v>68</x:v>
      </x:c>
      <x:c r="D62" s="12" t="n">
        <x:v>137.7</x:v>
      </x:c>
      <x:c r="E62" s="10" t="s">
        <x:v>117</x:v>
      </x:c>
      <x:c r="F62" s="10" t="n">
        <x:v>2025</x:v>
      </x:c>
      <x:c r="G62" s="10" t="str">
        <x:v>Eurostat · extração 2026-10-07</x:v>
      </x:c>
      <x:c r="H62" s="10" t="str">
        <x:v>nama_10_lp_ulc</x:v>
      </x:c>
      <x:c r="I62" s="10" t="str">
        <x:v>https://ec.europa.eu/eurostat/api/dissemination/statistics/1.0/data/nama_10_lp_ulc?lang=en&amp;time=2025&amp;unit=PC_EU27_2020_MPPS_CP&amp;na_item=NLPR_HW</x:v>
      </x:c>
      <x:c r="J62" s="10" t="s">
        <x:v>118</x:v>
      </x:c>
      <x:c r="K62" s="10" t="s">
        <x:v>54</x:v>
      </x:c>
      <x:c r="L62" s="10" t="s">
        <x:v>119</x:v>
      </x:c>
      <x:c r="M62" s="10" t="s">
        <x:v>120</x:v>
      </x:c>
      <x:c r="N62" s="13">
        <x:v>1</x:v>
      </x:c>
      <x:c r="O62" s="13">
        <x:v>0.11111111110000001</x:v>
      </x:c>
      <x:c r="P62" s="13">
        <x:v>0.11111111110000001</x:v>
      </x:c>
      <x:c r="Q62" s="11" t="b">
        <x:v>0</x:v>
      </x:c>
      <x:c r="R62" s="10"/>
      <x:c r="S62" s="10" t="str">
        <x:v>Atualização anual 2025; valores e estatutos preservados no ficheiro fonte.</x:v>
      </x:c>
      <x:c r="T62" s="12" t="n">
        <x:f t="shared" ca="1" si="4">(COUNTIF($D$56:$D$82,"&lt;"&amp;D62)+(COUNTIF($D$56:$D$82,"="&amp;D62)-1)/2)/26*100</x:f>
        <x:v>92.3076923076923</x:v>
      </x:c>
      <x:c r="U62" s="12" t="n">
        <x:f t="shared" ca="1" si="1">T62*N62</x:f>
        <x:v>92.3076923076923</x:v>
      </x:c>
      <x:c r="V62" s="12" t="n">
        <x:f t="shared" ca="1" si="2">U62/9</x:f>
        <x:v>10.256410256410255</x:v>
      </x:c>
    </x:row>
    <x:row r="63">
      <x:c r="A63" s="10" t="s">
        <x:v>116</x:v>
      </x:c>
      <x:c r="B63" s="10" t="s">
        <x:v>69</x:v>
      </x:c>
      <x:c r="C63" s="10" t="s">
        <x:v>70</x:v>
      </x:c>
      <x:c r="D63" s="12" t="n">
        <x:v>73.6</x:v>
      </x:c>
      <x:c r="E63" s="10" t="s">
        <x:v>117</x:v>
      </x:c>
      <x:c r="F63" s="10" t="n">
        <x:v>2025</x:v>
      </x:c>
      <x:c r="G63" s="10" t="str">
        <x:v>Eurostat · extração 2026-10-07</x:v>
      </x:c>
      <x:c r="H63" s="10" t="str">
        <x:v>nama_10_lp_ulc</x:v>
      </x:c>
      <x:c r="I63" s="10" t="str">
        <x:v>https://ec.europa.eu/eurostat/api/dissemination/statistics/1.0/data/nama_10_lp_ulc?lang=en&amp;time=2025&amp;unit=PC_EU27_2020_MPPS_CP&amp;na_item=NLPR_HW</x:v>
      </x:c>
      <x:c r="J63" s="10" t="s">
        <x:v>118</x:v>
      </x:c>
      <x:c r="K63" s="10" t="s">
        <x:v>54</x:v>
      </x:c>
      <x:c r="L63" s="10" t="s">
        <x:v>119</x:v>
      </x:c>
      <x:c r="M63" s="10" t="s">
        <x:v>120</x:v>
      </x:c>
      <x:c r="N63" s="13">
        <x:v>1</x:v>
      </x:c>
      <x:c r="O63" s="13">
        <x:v>0.11111111110000001</x:v>
      </x:c>
      <x:c r="P63" s="13">
        <x:v>0.11111111110000001</x:v>
      </x:c>
      <x:c r="Q63" s="11" t="b">
        <x:v>0</x:v>
      </x:c>
      <x:c r="R63" s="10"/>
      <x:c r="S63" s="10" t="str">
        <x:v>Atualização anual 2025; valores e estatutos preservados no ficheiro fonte.</x:v>
      </x:c>
      <x:c r="T63" s="12" t="n">
        <x:f t="shared" ca="1" si="4">(COUNTIF($D$56:$D$82,"&lt;"&amp;D63)+(COUNTIF($D$56:$D$82,"="&amp;D63)-1)/2)/26*100</x:f>
        <x:v>30.76923076923077</x:v>
      </x:c>
      <x:c r="U63" s="12" t="n">
        <x:f t="shared" ca="1" si="1">T63*N63</x:f>
        <x:v>30.76923076923077</x:v>
      </x:c>
      <x:c r="V63" s="12" t="n">
        <x:f t="shared" ca="1" si="2">U63/9</x:f>
        <x:v>3.418803418803419</x:v>
      </x:c>
    </x:row>
    <x:row r="64">
      <x:c r="A64" s="10" t="s">
        <x:v>116</x:v>
      </x:c>
      <x:c r="B64" s="10" t="s">
        <x:v>71</x:v>
      </x:c>
      <x:c r="C64" s="10" t="s">
        <x:v>72</x:v>
      </x:c>
      <x:c r="D64" s="12" t="n">
        <x:v>54.5</x:v>
      </x:c>
      <x:c r="E64" s="10" t="s">
        <x:v>117</x:v>
      </x:c>
      <x:c r="F64" s="10" t="n">
        <x:v>2025</x:v>
      </x:c>
      <x:c r="G64" s="10" t="str">
        <x:v>Eurostat · extração 2026-10-07</x:v>
      </x:c>
      <x:c r="H64" s="10" t="str">
        <x:v>nama_10_lp_ulc</x:v>
      </x:c>
      <x:c r="I64" s="10" t="str">
        <x:v>https://ec.europa.eu/eurostat/api/dissemination/statistics/1.0/data/nama_10_lp_ulc?lang=en&amp;time=2025&amp;unit=PC_EU27_2020_MPPS_CP&amp;na_item=NLPR_HW</x:v>
      </x:c>
      <x:c r="J64" s="10" t="s">
        <x:v>118</x:v>
      </x:c>
      <x:c r="K64" s="10" t="s">
        <x:v>54</x:v>
      </x:c>
      <x:c r="L64" s="10" t="s">
        <x:v>119</x:v>
      </x:c>
      <x:c r="M64" s="10" t="s">
        <x:v>120</x:v>
      </x:c>
      <x:c r="N64" s="13">
        <x:v>1</x:v>
      </x:c>
      <x:c r="O64" s="13">
        <x:v>0.11111111110000001</x:v>
      </x:c>
      <x:c r="P64" s="13">
        <x:v>0.11111111110000001</x:v>
      </x:c>
      <x:c r="Q64" s="11" t="b">
        <x:v>0</x:v>
      </x:c>
      <x:c r="R64" s="10"/>
      <x:c r="S64" s="10" t="str">
        <x:v>Atualização anual 2025; valores e estatutos preservados no ficheiro fonte.</x:v>
      </x:c>
      <x:c r="T64" s="12" t="n">
        <x:f t="shared" ca="1" si="4">(COUNTIF($D$56:$D$82,"&lt;"&amp;D64)+(COUNTIF($D$56:$D$82,"="&amp;D64)-1)/2)/26*100</x:f>
        <x:v>0</x:v>
      </x:c>
      <x:c r="U64" s="12" t="n">
        <x:f t="shared" ca="1" si="1">T64*N64</x:f>
        <x:v>0</x:v>
      </x:c>
      <x:c r="V64" s="12" t="n">
        <x:f t="shared" ca="1" si="2">U64/9</x:f>
        <x:v>0</x:v>
      </x:c>
    </x:row>
    <x:row r="65">
      <x:c r="A65" s="10" t="s">
        <x:v>116</x:v>
      </x:c>
      <x:c r="B65" s="10" t="s">
        <x:v>73</x:v>
      </x:c>
      <x:c r="C65" s="10" t="s">
        <x:v>74</x:v>
      </x:c>
      <x:c r="D65" s="12" t="n">
        <x:v>95.3</x:v>
      </x:c>
      <x:c r="E65" s="10" t="s">
        <x:v>117</x:v>
      </x:c>
      <x:c r="F65" s="10" t="n">
        <x:v>2025</x:v>
      </x:c>
      <x:c r="G65" s="10" t="str">
        <x:v>Eurostat · extração 2026-10-07</x:v>
      </x:c>
      <x:c r="H65" s="10" t="str">
        <x:v>nama_10_lp_ulc</x:v>
      </x:c>
      <x:c r="I65" s="10" t="str">
        <x:v>https://ec.europa.eu/eurostat/api/dissemination/statistics/1.0/data/nama_10_lp_ulc?lang=en&amp;time=2025&amp;unit=PC_EU27_2020_MPPS_CP&amp;na_item=NLPR_HW</x:v>
      </x:c>
      <x:c r="J65" s="10" t="s">
        <x:v>118</x:v>
      </x:c>
      <x:c r="K65" s="10" t="s">
        <x:v>54</x:v>
      </x:c>
      <x:c r="L65" s="10" t="s">
        <x:v>119</x:v>
      </x:c>
      <x:c r="M65" s="10" t="s">
        <x:v>120</x:v>
      </x:c>
      <x:c r="N65" s="13">
        <x:v>1</x:v>
      </x:c>
      <x:c r="O65" s="13">
        <x:v>0.11111111110000001</x:v>
      </x:c>
      <x:c r="P65" s="13">
        <x:v>0.11111111110000001</x:v>
      </x:c>
      <x:c r="Q65" s="11" t="b">
        <x:v>0</x:v>
      </x:c>
      <x:c r="R65" s="10"/>
      <x:c r="S65" s="10" t="str">
        <x:v>Atualização anual 2025; valores e estatutos preservados no ficheiro fonte.</x:v>
      </x:c>
      <x:c r="T65" s="12" t="n">
        <x:f t="shared" ca="1" si="4">(COUNTIF($D$56:$D$82,"&lt;"&amp;D65)+(COUNTIF($D$56:$D$82,"="&amp;D65)-1)/2)/26*100</x:f>
        <x:v>57.692307692307686</x:v>
      </x:c>
      <x:c r="U65" s="12" t="n">
        <x:f t="shared" ca="1" si="1">T65*N65</x:f>
        <x:v>57.692307692307686</x:v>
      </x:c>
      <x:c r="V65" s="12" t="n">
        <x:f t="shared" ca="1" si="2">U65/9</x:f>
        <x:v>6.41025641025641</x:v>
      </x:c>
    </x:row>
    <x:row r="66">
      <x:c r="A66" s="10" t="s">
        <x:v>116</x:v>
      </x:c>
      <x:c r="B66" s="10" t="s">
        <x:v>75</x:v>
      </x:c>
      <x:c r="C66" s="10" t="s">
        <x:v>76</x:v>
      </x:c>
      <x:c r="D66" s="12" t="n">
        <x:v>105.6</x:v>
      </x:c>
      <x:c r="E66" s="10" t="s">
        <x:v>117</x:v>
      </x:c>
      <x:c r="F66" s="10" t="n">
        <x:v>2025</x:v>
      </x:c>
      <x:c r="G66" s="10" t="str">
        <x:v>Eurostat · extração 2026-10-07</x:v>
      </x:c>
      <x:c r="H66" s="10" t="str">
        <x:v>nama_10_lp_ulc</x:v>
      </x:c>
      <x:c r="I66" s="10" t="str">
        <x:v>https://ec.europa.eu/eurostat/api/dissemination/statistics/1.0/data/nama_10_lp_ulc?lang=en&amp;time=2025&amp;unit=PC_EU27_2020_MPPS_CP&amp;na_item=NLPR_HW</x:v>
      </x:c>
      <x:c r="J66" s="10" t="s">
        <x:v>118</x:v>
      </x:c>
      <x:c r="K66" s="10" t="s">
        <x:v>54</x:v>
      </x:c>
      <x:c r="L66" s="10" t="s">
        <x:v>119</x:v>
      </x:c>
      <x:c r="M66" s="10" t="s">
        <x:v>120</x:v>
      </x:c>
      <x:c r="N66" s="13">
        <x:v>1</x:v>
      </x:c>
      <x:c r="O66" s="13">
        <x:v>0.11111111110000001</x:v>
      </x:c>
      <x:c r="P66" s="13">
        <x:v>0.11111111110000001</x:v>
      </x:c>
      <x:c r="Q66" s="11" t="b">
        <x:v>0</x:v>
      </x:c>
      <x:c r="R66" s="10"/>
      <x:c r="S66" s="10" t="str">
        <x:v>Atualização anual 2025; valores e estatutos preservados no ficheiro fonte.</x:v>
      </x:c>
      <x:c r="T66" s="12" t="n">
        <x:f t="shared" ca="1" si="4">(COUNTIF($D$56:$D$82,"&lt;"&amp;D66)+(COUNTIF($D$56:$D$82,"="&amp;D66)-1)/2)/26*100</x:f>
        <x:v>65.38461538461539</x:v>
      </x:c>
      <x:c r="U66" s="12" t="n">
        <x:f t="shared" ref="U66:U129" ca="1" si="5">T66*N66</x:f>
        <x:v>65.38461538461539</x:v>
      </x:c>
      <x:c r="V66" s="12" t="n">
        <x:f t="shared" ref="V66:V129" ca="1" si="6">U66/9</x:f>
        <x:v>7.264957264957265</x:v>
      </x:c>
    </x:row>
    <x:row r="67">
      <x:c r="A67" s="10" t="s">
        <x:v>116</x:v>
      </x:c>
      <x:c r="B67" s="10" t="s">
        <x:v>77</x:v>
      </x:c>
      <x:c r="C67" s="10" t="s">
        <x:v>78</x:v>
      </x:c>
      <x:c r="D67" s="12" t="n">
        <x:v>114.7</x:v>
      </x:c>
      <x:c r="E67" s="10" t="s">
        <x:v>117</x:v>
      </x:c>
      <x:c r="F67" s="10" t="n">
        <x:v>2025</x:v>
      </x:c>
      <x:c r="G67" s="10" t="str">
        <x:v>Eurostat · extração 2026-10-07</x:v>
      </x:c>
      <x:c r="H67" s="10" t="str">
        <x:v>nama_10_lp_ulc</x:v>
      </x:c>
      <x:c r="I67" s="10" t="str">
        <x:v>https://ec.europa.eu/eurostat/api/dissemination/statistics/1.0/data/nama_10_lp_ulc?lang=en&amp;time=2025&amp;unit=PC_EU27_2020_MPPS_CP&amp;na_item=NLPR_HW</x:v>
      </x:c>
      <x:c r="J67" s="10" t="s">
        <x:v>118</x:v>
      </x:c>
      <x:c r="K67" s="10" t="s">
        <x:v>54</x:v>
      </x:c>
      <x:c r="L67" s="10" t="s">
        <x:v>119</x:v>
      </x:c>
      <x:c r="M67" s="10" t="s">
        <x:v>120</x:v>
      </x:c>
      <x:c r="N67" s="13">
        <x:v>1</x:v>
      </x:c>
      <x:c r="O67" s="13">
        <x:v>0.11111111110000001</x:v>
      </x:c>
      <x:c r="P67" s="13">
        <x:v>0.11111111110000001</x:v>
      </x:c>
      <x:c r="Q67" s="11" t="b">
        <x:v>0</x:v>
      </x:c>
      <x:c r="R67" s="10"/>
      <x:c r="S67" s="10" t="str">
        <x:v>Atualização anual 2025; valores e estatutos preservados no ficheiro fonte.</x:v>
      </x:c>
      <x:c r="T67" s="12" t="n">
        <x:f t="shared" ca="1" si="4">(COUNTIF($D$56:$D$82,"&lt;"&amp;D67)+(COUNTIF($D$56:$D$82,"="&amp;D67)-1)/2)/26*100</x:f>
        <x:v>73.07692307692307</x:v>
      </x:c>
      <x:c r="U67" s="12" t="n">
        <x:f t="shared" ca="1" si="5">T67*N67</x:f>
        <x:v>73.07692307692307</x:v>
      </x:c>
      <x:c r="V67" s="12" t="n">
        <x:f t="shared" ca="1" si="6">U67/9</x:f>
        <x:v>8.11965811965812</x:v>
      </x:c>
    </x:row>
    <x:row r="68">
      <x:c r="A68" s="10" t="s">
        <x:v>116</x:v>
      </x:c>
      <x:c r="B68" s="10" t="s">
        <x:v>79</x:v>
      </x:c>
      <x:c r="C68" s="10" t="s">
        <x:v>80</x:v>
      </x:c>
      <x:c r="D68" s="12" t="n">
        <x:v>67.7</x:v>
      </x:c>
      <x:c r="E68" s="10" t="s">
        <x:v>117</x:v>
      </x:c>
      <x:c r="F68" s="10" t="n">
        <x:v>2025</x:v>
      </x:c>
      <x:c r="G68" s="10" t="str">
        <x:v>Eurostat · extração 2026-10-07</x:v>
      </x:c>
      <x:c r="H68" s="10" t="str">
        <x:v>nama_10_lp_ulc</x:v>
      </x:c>
      <x:c r="I68" s="10" t="str">
        <x:v>https://ec.europa.eu/eurostat/api/dissemination/statistics/1.0/data/nama_10_lp_ulc?lang=en&amp;time=2025&amp;unit=PC_EU27_2020_MPPS_CP&amp;na_item=NLPR_HW</x:v>
      </x:c>
      <x:c r="J68" s="10" t="s">
        <x:v>118</x:v>
      </x:c>
      <x:c r="K68" s="10" t="s">
        <x:v>54</x:v>
      </x:c>
      <x:c r="L68" s="10" t="s">
        <x:v>119</x:v>
      </x:c>
      <x:c r="M68" s="10" t="s">
        <x:v>120</x:v>
      </x:c>
      <x:c r="N68" s="13">
        <x:v>1</x:v>
      </x:c>
      <x:c r="O68" s="13">
        <x:v>0.11111111110000001</x:v>
      </x:c>
      <x:c r="P68" s="13">
        <x:v>0.11111111110000001</x:v>
      </x:c>
      <x:c r="Q68" s="11" t="b">
        <x:v>0</x:v>
      </x:c>
      <x:c r="R68" s="10"/>
      <x:c r="S68" s="10" t="str">
        <x:v>Atualização anual 2025; valores e estatutos preservados no ficheiro fonte.</x:v>
      </x:c>
      <x:c r="T68" s="12" t="n">
        <x:f t="shared" ca="1" si="4">(COUNTIF($D$56:$D$82,"&lt;"&amp;D68)+(COUNTIF($D$56:$D$82,"="&amp;D68)-1)/2)/26*100</x:f>
        <x:v>15.384615384615385</x:v>
      </x:c>
      <x:c r="U68" s="12" t="n">
        <x:f t="shared" ca="1" si="5">T68*N68</x:f>
        <x:v>15.384615384615385</x:v>
      </x:c>
      <x:c r="V68" s="12" t="n">
        <x:f t="shared" ca="1" si="6">U68/9</x:f>
        <x:v>1.7094017094017095</x:v>
      </x:c>
    </x:row>
    <x:row r="69">
      <x:c r="A69" s="10" t="s">
        <x:v>116</x:v>
      </x:c>
      <x:c r="B69" s="10" t="s">
        <x:v>81</x:v>
      </x:c>
      <x:c r="C69" s="10" t="s">
        <x:v>82</x:v>
      </x:c>
      <x:c r="D69" s="12" t="n">
        <x:v>70.7</x:v>
      </x:c>
      <x:c r="E69" s="10" t="s">
        <x:v>117</x:v>
      </x:c>
      <x:c r="F69" s="10" t="n">
        <x:v>2025</x:v>
      </x:c>
      <x:c r="G69" s="10" t="str">
        <x:v>Eurostat · extração 2026-10-07</x:v>
      </x:c>
      <x:c r="H69" s="10" t="str">
        <x:v>nama_10_lp_ulc</x:v>
      </x:c>
      <x:c r="I69" s="10" t="str">
        <x:v>https://ec.europa.eu/eurostat/api/dissemination/statistics/1.0/data/nama_10_lp_ulc?lang=en&amp;time=2025&amp;unit=PC_EU27_2020_MPPS_CP&amp;na_item=NLPR_HW</x:v>
      </x:c>
      <x:c r="J69" s="10" t="s">
        <x:v>118</x:v>
      </x:c>
      <x:c r="K69" s="10" t="s">
        <x:v>54</x:v>
      </x:c>
      <x:c r="L69" s="10" t="s">
        <x:v>119</x:v>
      </x:c>
      <x:c r="M69" s="10" t="s">
        <x:v>120</x:v>
      </x:c>
      <x:c r="N69" s="13">
        <x:v>1</x:v>
      </x:c>
      <x:c r="O69" s="13">
        <x:v>0.11111111110000001</x:v>
      </x:c>
      <x:c r="P69" s="13">
        <x:v>0.11111111110000001</x:v>
      </x:c>
      <x:c r="Q69" s="11" t="b">
        <x:v>0</x:v>
      </x:c>
      <x:c r="R69" s="10"/>
      <x:c r="S69" s="10" t="str">
        <x:v>Atualização anual 2025; valores e estatutos preservados no ficheiro fonte.</x:v>
      </x:c>
      <x:c r="T69" s="12" t="n">
        <x:f t="shared" ca="1" si="4">(COUNTIF($D$56:$D$82,"&lt;"&amp;D69)+(COUNTIF($D$56:$D$82,"="&amp;D69)-1)/2)/26*100</x:f>
        <x:v>26.923076923076923</x:v>
      </x:c>
      <x:c r="U69" s="12" t="n">
        <x:f t="shared" ca="1" si="5">T69*N69</x:f>
        <x:v>26.923076923076923</x:v>
      </x:c>
      <x:c r="V69" s="12" t="n">
        <x:f t="shared" ca="1" si="6">U69/9</x:f>
        <x:v>2.9914529914529915</x:v>
      </x:c>
    </x:row>
    <x:row r="70">
      <x:c r="A70" s="10" t="s">
        <x:v>116</x:v>
      </x:c>
      <x:c r="B70" s="10" t="s">
        <x:v>83</x:v>
      </x:c>
      <x:c r="C70" s="10" t="s">
        <x:v>84</x:v>
      </x:c>
      <x:c r="D70" s="12" t="n">
        <x:v>207.6</x:v>
      </x:c>
      <x:c r="E70" s="10" t="s">
        <x:v>117</x:v>
      </x:c>
      <x:c r="F70" s="10" t="n">
        <x:v>2025</x:v>
      </x:c>
      <x:c r="G70" s="10" t="str">
        <x:v>Eurostat · extração 2026-10-07</x:v>
      </x:c>
      <x:c r="H70" s="10" t="str">
        <x:v>nama_10_lp_ulc</x:v>
      </x:c>
      <x:c r="I70" s="10" t="str">
        <x:v>https://ec.europa.eu/eurostat/api/dissemination/statistics/1.0/data/nama_10_lp_ulc?lang=en&amp;time=2025&amp;unit=PC_EU27_2020_MPPS_CP&amp;na_item=NLPR_HW</x:v>
      </x:c>
      <x:c r="J70" s="10" t="s">
        <x:v>118</x:v>
      </x:c>
      <x:c r="K70" s="10" t="s">
        <x:v>54</x:v>
      </x:c>
      <x:c r="L70" s="10" t="s">
        <x:v>119</x:v>
      </x:c>
      <x:c r="M70" s="10" t="s">
        <x:v>120</x:v>
      </x:c>
      <x:c r="N70" s="13">
        <x:v>1</x:v>
      </x:c>
      <x:c r="O70" s="13">
        <x:v>0.11111111110000001</x:v>
      </x:c>
      <x:c r="P70" s="13">
        <x:v>0.11111111110000001</x:v>
      </x:c>
      <x:c r="Q70" s="11" t="b">
        <x:v>0</x:v>
      </x:c>
      <x:c r="R70" s="10"/>
      <x:c r="S70" s="10" t="str">
        <x:v>Atualização anual 2025; valores e estatutos preservados no ficheiro fonte.</x:v>
      </x:c>
      <x:c r="T70" s="12" t="n">
        <x:f t="shared" ca="1" si="4">(COUNTIF($D$56:$D$82,"&lt;"&amp;D70)+(COUNTIF($D$56:$D$82,"="&amp;D70)-1)/2)/26*100</x:f>
        <x:v>100</x:v>
      </x:c>
      <x:c r="U70" s="12" t="n">
        <x:f t="shared" ca="1" si="5">T70*N70</x:f>
        <x:v>100</x:v>
      </x:c>
      <x:c r="V70" s="12" t="n">
        <x:f t="shared" ca="1" si="6">U70/9</x:f>
        <x:v>11.11111111111111</x:v>
      </x:c>
    </x:row>
    <x:row r="71">
      <x:c r="A71" s="10" t="s">
        <x:v>116</x:v>
      </x:c>
      <x:c r="B71" s="10" t="s">
        <x:v>85</x:v>
      </x:c>
      <x:c r="C71" s="10" t="s">
        <x:v>86</x:v>
      </x:c>
      <x:c r="D71" s="12" t="n">
        <x:v>96.3</x:v>
      </x:c>
      <x:c r="E71" s="10" t="s">
        <x:v>117</x:v>
      </x:c>
      <x:c r="F71" s="10" t="n">
        <x:v>2025</x:v>
      </x:c>
      <x:c r="G71" s="10" t="str">
        <x:v>Eurostat · extração 2026-10-07</x:v>
      </x:c>
      <x:c r="H71" s="10" t="str">
        <x:v>nama_10_lp_ulc</x:v>
      </x:c>
      <x:c r="I71" s="10" t="str">
        <x:v>https://ec.europa.eu/eurostat/api/dissemination/statistics/1.0/data/nama_10_lp_ulc?lang=en&amp;time=2025&amp;unit=PC_EU27_2020_MPPS_CP&amp;na_item=NLPR_HW</x:v>
      </x:c>
      <x:c r="J71" s="10" t="s">
        <x:v>118</x:v>
      </x:c>
      <x:c r="K71" s="10" t="s">
        <x:v>54</x:v>
      </x:c>
      <x:c r="L71" s="10" t="s">
        <x:v>119</x:v>
      </x:c>
      <x:c r="M71" s="10" t="s">
        <x:v>120</x:v>
      </x:c>
      <x:c r="N71" s="13">
        <x:v>1</x:v>
      </x:c>
      <x:c r="O71" s="13">
        <x:v>0.11111111110000001</x:v>
      </x:c>
      <x:c r="P71" s="13">
        <x:v>0.11111111110000001</x:v>
      </x:c>
      <x:c r="Q71" s="11" t="b">
        <x:v>0</x:v>
      </x:c>
      <x:c r="R71" s="10"/>
      <x:c r="S71" s="10" t="str">
        <x:v>Atualização anual 2025; valores e estatutos preservados no ficheiro fonte.</x:v>
      </x:c>
      <x:c r="T71" s="12" t="n">
        <x:f t="shared" ca="1" si="4">(COUNTIF($D$56:$D$82,"&lt;"&amp;D71)+(COUNTIF($D$56:$D$82,"="&amp;D71)-1)/2)/26*100</x:f>
        <x:v>61.53846153846154</x:v>
      </x:c>
      <x:c r="U71" s="12" t="n">
        <x:f t="shared" ca="1" si="5">T71*N71</x:f>
        <x:v>61.53846153846154</x:v>
      </x:c>
      <x:c r="V71" s="12" t="n">
        <x:f t="shared" ca="1" si="6">U71/9</x:f>
        <x:v>6.837606837606838</x:v>
      </x:c>
    </x:row>
    <x:row r="72">
      <x:c r="A72" s="10" t="s">
        <x:v>116</x:v>
      </x:c>
      <x:c r="B72" s="10" t="s">
        <x:v>87</x:v>
      </x:c>
      <x:c r="C72" s="10" t="s">
        <x:v>88</x:v>
      </x:c>
      <x:c r="D72" s="12" t="n">
        <x:v>70.3</x:v>
      </x:c>
      <x:c r="E72" s="10" t="s">
        <x:v>117</x:v>
      </x:c>
      <x:c r="F72" s="10" t="n">
        <x:v>2025</x:v>
      </x:c>
      <x:c r="G72" s="10" t="str">
        <x:v>Eurostat · extração 2026-10-07</x:v>
      </x:c>
      <x:c r="H72" s="10" t="str">
        <x:v>nama_10_lp_ulc</x:v>
      </x:c>
      <x:c r="I72" s="10" t="str">
        <x:v>https://ec.europa.eu/eurostat/api/dissemination/statistics/1.0/data/nama_10_lp_ulc?lang=en&amp;time=2025&amp;unit=PC_EU27_2020_MPPS_CP&amp;na_item=NLPR_HW</x:v>
      </x:c>
      <x:c r="J72" s="10" t="s">
        <x:v>118</x:v>
      </x:c>
      <x:c r="K72" s="10" t="s">
        <x:v>54</x:v>
      </x:c>
      <x:c r="L72" s="10" t="s">
        <x:v>119</x:v>
      </x:c>
      <x:c r="M72" s="10" t="s">
        <x:v>120</x:v>
      </x:c>
      <x:c r="N72" s="13">
        <x:v>1</x:v>
      </x:c>
      <x:c r="O72" s="13">
        <x:v>0.11111111110000001</x:v>
      </x:c>
      <x:c r="P72" s="13">
        <x:v>0.11111111110000001</x:v>
      </x:c>
      <x:c r="Q72" s="11" t="b">
        <x:v>0</x:v>
      </x:c>
      <x:c r="R72" s="10"/>
      <x:c r="S72" s="10" t="str">
        <x:v>Atualização anual 2025; valores e estatutos preservados no ficheiro fonte.</x:v>
      </x:c>
      <x:c r="T72" s="12" t="n">
        <x:f t="shared" ca="1" si="4">(COUNTIF($D$56:$D$82,"&lt;"&amp;D72)+(COUNTIF($D$56:$D$82,"="&amp;D72)-1)/2)/26*100</x:f>
        <x:v>23.076923076923077</x:v>
      </x:c>
      <x:c r="U72" s="12" t="n">
        <x:f t="shared" ca="1" si="5">T72*N72</x:f>
        <x:v>23.076923076923077</x:v>
      </x:c>
      <x:c r="V72" s="12" t="n">
        <x:f t="shared" ca="1" si="6">U72/9</x:f>
        <x:v>2.564102564102564</x:v>
      </x:c>
    </x:row>
    <x:row r="73">
      <x:c r="A73" s="10" t="s">
        <x:v>116</x:v>
      </x:c>
      <x:c r="B73" s="10" t="s">
        <x:v>89</x:v>
      </x:c>
      <x:c r="C73" s="10" t="s">
        <x:v>90</x:v>
      </x:c>
      <x:c r="D73" s="12" t="n">
        <x:v>172.1</x:v>
      </x:c>
      <x:c r="E73" s="10" t="s">
        <x:v>117</x:v>
      </x:c>
      <x:c r="F73" s="10" t="n">
        <x:v>2025</x:v>
      </x:c>
      <x:c r="G73" s="10" t="str">
        <x:v>Eurostat · extração 2026-10-07</x:v>
      </x:c>
      <x:c r="H73" s="10" t="str">
        <x:v>nama_10_lp_ulc</x:v>
      </x:c>
      <x:c r="I73" s="10" t="str">
        <x:v>https://ec.europa.eu/eurostat/api/dissemination/statistics/1.0/data/nama_10_lp_ulc?lang=en&amp;time=2025&amp;unit=PC_EU27_2020_MPPS_CP&amp;na_item=NLPR_HW</x:v>
      </x:c>
      <x:c r="J73" s="10" t="s">
        <x:v>118</x:v>
      </x:c>
      <x:c r="K73" s="10" t="s">
        <x:v>54</x:v>
      </x:c>
      <x:c r="L73" s="10" t="s">
        <x:v>119</x:v>
      </x:c>
      <x:c r="M73" s="10" t="s">
        <x:v>120</x:v>
      </x:c>
      <x:c r="N73" s="13">
        <x:v>1</x:v>
      </x:c>
      <x:c r="O73" s="13">
        <x:v>0.11111111110000001</x:v>
      </x:c>
      <x:c r="P73" s="13">
        <x:v>0.11111111110000001</x:v>
      </x:c>
      <x:c r="Q73" s="11" t="b">
        <x:v>0</x:v>
      </x:c>
      <x:c r="R73" s="10"/>
      <x:c r="S73" s="10" t="str">
        <x:v>Atualização anual 2025; valores e estatutos preservados no ficheiro fonte.</x:v>
      </x:c>
      <x:c r="T73" s="12" t="n">
        <x:f t="shared" ca="1" si="4">(COUNTIF($D$56:$D$82,"&lt;"&amp;D73)+(COUNTIF($D$56:$D$82,"="&amp;D73)-1)/2)/26*100</x:f>
        <x:v>96.15384615384616</x:v>
      </x:c>
      <x:c r="U73" s="12" t="n">
        <x:f t="shared" ca="1" si="5">T73*N73</x:f>
        <x:v>96.15384615384616</x:v>
      </x:c>
      <x:c r="V73" s="12" t="n">
        <x:f t="shared" ca="1" si="6">U73/9</x:f>
        <x:v>10.683760683760685</x:v>
      </x:c>
    </x:row>
    <x:row r="74">
      <x:c r="A74" s="10" t="s">
        <x:v>116</x:v>
      </x:c>
      <x:c r="B74" s="10" t="s">
        <x:v>91</x:v>
      </x:c>
      <x:c r="C74" s="10" t="s">
        <x:v>92</x:v>
      </x:c>
      <x:c r="D74" s="12" t="n">
        <x:v>61</x:v>
      </x:c>
      <x:c r="E74" s="10" t="s">
        <x:v>117</x:v>
      </x:c>
      <x:c r="F74" s="10" t="n">
        <x:v>2025</x:v>
      </x:c>
      <x:c r="G74" s="10" t="str">
        <x:v>Eurostat · extração 2026-10-07</x:v>
      </x:c>
      <x:c r="H74" s="10" t="str">
        <x:v>nama_10_lp_ulc</x:v>
      </x:c>
      <x:c r="I74" s="10" t="str">
        <x:v>https://ec.europa.eu/eurostat/api/dissemination/statistics/1.0/data/nama_10_lp_ulc?lang=en&amp;time=2025&amp;unit=PC_EU27_2020_MPPS_CP&amp;na_item=NLPR_HW</x:v>
      </x:c>
      <x:c r="J74" s="10" t="s">
        <x:v>118</x:v>
      </x:c>
      <x:c r="K74" s="10" t="s">
        <x:v>54</x:v>
      </x:c>
      <x:c r="L74" s="10" t="s">
        <x:v>119</x:v>
      </x:c>
      <x:c r="M74" s="10" t="s">
        <x:v>120</x:v>
      </x:c>
      <x:c r="N74" s="13">
        <x:v>1</x:v>
      </x:c>
      <x:c r="O74" s="13">
        <x:v>0.11111111110000001</x:v>
      </x:c>
      <x:c r="P74" s="13">
        <x:v>0.11111111110000001</x:v>
      </x:c>
      <x:c r="Q74" s="11" t="b">
        <x:v>0</x:v>
      </x:c>
      <x:c r="R74" s="10"/>
      <x:c r="S74" s="10" t="str">
        <x:v>Atualização anual 2025; valores e estatutos preservados no ficheiro fonte.</x:v>
      </x:c>
      <x:c r="T74" s="12" t="n">
        <x:f t="shared" ca="1" si="4">(COUNTIF($D$56:$D$82,"&lt;"&amp;D74)+(COUNTIF($D$56:$D$82,"="&amp;D74)-1)/2)/26*100</x:f>
        <x:v>7.6923076923076925</x:v>
      </x:c>
      <x:c r="U74" s="12" t="n">
        <x:f t="shared" ca="1" si="5">T74*N74</x:f>
        <x:v>7.6923076923076925</x:v>
      </x:c>
      <x:c r="V74" s="12" t="n">
        <x:f t="shared" ca="1" si="6">U74/9</x:f>
        <x:v>0.8547008547008548</x:v>
      </x:c>
    </x:row>
    <x:row r="75">
      <x:c r="A75" s="10" t="s">
        <x:v>116</x:v>
      </x:c>
      <x:c r="B75" s="10" t="s">
        <x:v>93</x:v>
      </x:c>
      <x:c r="C75" s="10" t="s">
        <x:v>94</x:v>
      </x:c>
      <x:c r="D75" s="12" t="n">
        <x:v>80.2</x:v>
      </x:c>
      <x:c r="E75" s="10" t="s">
        <x:v>117</x:v>
      </x:c>
      <x:c r="F75" s="10" t="n">
        <x:v>2025</x:v>
      </x:c>
      <x:c r="G75" s="10" t="str">
        <x:v>Eurostat · extração 2026-10-07</x:v>
      </x:c>
      <x:c r="H75" s="10" t="str">
        <x:v>nama_10_lp_ulc</x:v>
      </x:c>
      <x:c r="I75" s="10" t="str">
        <x:v>https://ec.europa.eu/eurostat/api/dissemination/statistics/1.0/data/nama_10_lp_ulc?lang=en&amp;time=2025&amp;unit=PC_EU27_2020_MPPS_CP&amp;na_item=NLPR_HW</x:v>
      </x:c>
      <x:c r="J75" s="10" t="s">
        <x:v>118</x:v>
      </x:c>
      <x:c r="K75" s="10" t="s">
        <x:v>54</x:v>
      </x:c>
      <x:c r="L75" s="10" t="s">
        <x:v>119</x:v>
      </x:c>
      <x:c r="M75" s="10" t="s">
        <x:v>120</x:v>
      </x:c>
      <x:c r="N75" s="13">
        <x:v>1</x:v>
      </x:c>
      <x:c r="O75" s="13">
        <x:v>0.11111111110000001</x:v>
      </x:c>
      <x:c r="P75" s="13">
        <x:v>0.11111111110000001</x:v>
      </x:c>
      <x:c r="Q75" s="11" t="b">
        <x:v>0</x:v>
      </x:c>
      <x:c r="R75" s="10"/>
      <x:c r="S75" s="10" t="str">
        <x:v>Atualização anual 2025; valores e estatutos preservados no ficheiro fonte.</x:v>
      </x:c>
      <x:c r="T75" s="12" t="n">
        <x:f t="shared" ca="1" si="4">(COUNTIF($D$56:$D$82,"&lt;"&amp;D75)+(COUNTIF($D$56:$D$82,"="&amp;D75)-1)/2)/26*100</x:f>
        <x:v>46.15384615384615</x:v>
      </x:c>
      <x:c r="U75" s="12" t="n">
        <x:f t="shared" ca="1" si="5">T75*N75</x:f>
        <x:v>46.15384615384615</x:v>
      </x:c>
      <x:c r="V75" s="12" t="n">
        <x:f t="shared" ca="1" si="6">U75/9</x:f>
        <x:v>5.128205128205128</x:v>
      </x:c>
    </x:row>
    <x:row r="76">
      <x:c r="A76" s="10" t="s">
        <x:v>116</x:v>
      </x:c>
      <x:c r="B76" s="10" t="s">
        <x:v>95</x:v>
      </x:c>
      <x:c r="C76" s="10" t="s">
        <x:v>96</x:v>
      </x:c>
      <x:c r="D76" s="12" t="n">
        <x:v>126</x:v>
      </x:c>
      <x:c r="E76" s="10" t="s">
        <x:v>117</x:v>
      </x:c>
      <x:c r="F76" s="10" t="n">
        <x:v>2025</x:v>
      </x:c>
      <x:c r="G76" s="10" t="str">
        <x:v>Eurostat · extração 2026-10-07</x:v>
      </x:c>
      <x:c r="H76" s="10" t="str">
        <x:v>nama_10_lp_ulc</x:v>
      </x:c>
      <x:c r="I76" s="10" t="str">
        <x:v>https://ec.europa.eu/eurostat/api/dissemination/statistics/1.0/data/nama_10_lp_ulc?lang=en&amp;time=2025&amp;unit=PC_EU27_2020_MPPS_CP&amp;na_item=NLPR_HW</x:v>
      </x:c>
      <x:c r="J76" s="10" t="s">
        <x:v>118</x:v>
      </x:c>
      <x:c r="K76" s="10" t="s">
        <x:v>54</x:v>
      </x:c>
      <x:c r="L76" s="10" t="s">
        <x:v>119</x:v>
      </x:c>
      <x:c r="M76" s="10" t="s">
        <x:v>120</x:v>
      </x:c>
      <x:c r="N76" s="13">
        <x:v>1</x:v>
      </x:c>
      <x:c r="O76" s="13">
        <x:v>0.11111111110000001</x:v>
      </x:c>
      <x:c r="P76" s="13">
        <x:v>0.11111111110000001</x:v>
      </x:c>
      <x:c r="Q76" s="11" t="b">
        <x:v>0</x:v>
      </x:c>
      <x:c r="R76" s="10"/>
      <x:c r="S76" s="10" t="str">
        <x:v>Atualização anual 2025; valores e estatutos preservados no ficheiro fonte.</x:v>
      </x:c>
      <x:c r="T76" s="12" t="n">
        <x:f t="shared" ca="1" si="4">(COUNTIF($D$56:$D$82,"&lt;"&amp;D76)+(COUNTIF($D$56:$D$82,"="&amp;D76)-1)/2)/26*100</x:f>
        <x:v>84.61538461538461</x:v>
      </x:c>
      <x:c r="U76" s="12" t="n">
        <x:f t="shared" ca="1" si="5">T76*N76</x:f>
        <x:v>84.61538461538461</x:v>
      </x:c>
      <x:c r="V76" s="12" t="n">
        <x:f t="shared" ca="1" si="6">U76/9</x:f>
        <x:v>9.401709401709402</x:v>
      </x:c>
    </x:row>
    <x:row r="77">
      <x:c r="A77" s="10" t="s">
        <x:v>116</x:v>
      </x:c>
      <x:c r="B77" s="10" t="s">
        <x:v>97</x:v>
      </x:c>
      <x:c r="C77" s="10" t="s">
        <x:v>98</x:v>
      </x:c>
      <x:c r="D77" s="12" t="n">
        <x:v>68.4</x:v>
      </x:c>
      <x:c r="E77" s="10" t="s">
        <x:v>117</x:v>
      </x:c>
      <x:c r="F77" s="10" t="n">
        <x:v>2025</x:v>
      </x:c>
      <x:c r="G77" s="10" t="str">
        <x:v>Eurostat · extração 2026-10-07</x:v>
      </x:c>
      <x:c r="H77" s="10" t="str">
        <x:v>nama_10_lp_ulc</x:v>
      </x:c>
      <x:c r="I77" s="10" t="str">
        <x:v>https://ec.europa.eu/eurostat/api/dissemination/statistics/1.0/data/nama_10_lp_ulc?lang=en&amp;time=2025&amp;unit=PC_EU27_2020_MPPS_CP&amp;na_item=NLPR_HW</x:v>
      </x:c>
      <x:c r="J77" s="10" t="s">
        <x:v>118</x:v>
      </x:c>
      <x:c r="K77" s="10" t="s">
        <x:v>54</x:v>
      </x:c>
      <x:c r="L77" s="10" t="s">
        <x:v>119</x:v>
      </x:c>
      <x:c r="M77" s="10" t="s">
        <x:v>120</x:v>
      </x:c>
      <x:c r="N77" s="13">
        <x:v>1</x:v>
      </x:c>
      <x:c r="O77" s="13">
        <x:v>0.11111111110000001</x:v>
      </x:c>
      <x:c r="P77" s="13">
        <x:v>0.11111111110000001</x:v>
      </x:c>
      <x:c r="Q77" s="11" t="b">
        <x:v>0</x:v>
      </x:c>
      <x:c r="R77" s="10"/>
      <x:c r="S77" s="10" t="str">
        <x:v>Atualização anual 2025; valores e estatutos preservados no ficheiro fonte.</x:v>
      </x:c>
      <x:c r="T77" s="12" t="n">
        <x:f t="shared" ca="1" si="4">(COUNTIF($D$56:$D$82,"&lt;"&amp;D77)+(COUNTIF($D$56:$D$82,"="&amp;D77)-1)/2)/26*100</x:f>
        <x:v>19.230769230769234</x:v>
      </x:c>
      <x:c r="U77" s="12" t="n">
        <x:f t="shared" ca="1" si="5">T77*N77</x:f>
        <x:v>19.230769230769234</x:v>
      </x:c>
      <x:c r="V77" s="12" t="n">
        <x:f t="shared" ca="1" si="6">U77/9</x:f>
        <x:v>2.136752136752137</x:v>
      </x:c>
    </x:row>
    <x:row r="78">
      <x:c r="A78" s="10" t="s">
        <x:v>116</x:v>
      </x:c>
      <x:c r="B78" s="10" t="s">
        <x:v>99</x:v>
      </x:c>
      <x:c r="C78" s="10" t="s">
        <x:v>100</x:v>
      </x:c>
      <x:c r="D78" s="12" t="n">
        <x:v>66.8</x:v>
      </x:c>
      <x:c r="E78" s="10" t="s">
        <x:v>117</x:v>
      </x:c>
      <x:c r="F78" s="10" t="n">
        <x:v>2025</x:v>
      </x:c>
      <x:c r="G78" s="10" t="str">
        <x:v>Eurostat · extração 2026-10-07</x:v>
      </x:c>
      <x:c r="H78" s="10" t="str">
        <x:v>nama_10_lp_ulc</x:v>
      </x:c>
      <x:c r="I78" s="10" t="str">
        <x:v>https://ec.europa.eu/eurostat/api/dissemination/statistics/1.0/data/nama_10_lp_ulc?lang=en&amp;time=2025&amp;unit=PC_EU27_2020_MPPS_CP&amp;na_item=NLPR_HW</x:v>
      </x:c>
      <x:c r="J78" s="10" t="s">
        <x:v>118</x:v>
      </x:c>
      <x:c r="K78" s="10" t="s">
        <x:v>54</x:v>
      </x:c>
      <x:c r="L78" s="10" t="s">
        <x:v>119</x:v>
      </x:c>
      <x:c r="M78" s="10" t="s">
        <x:v>120</x:v>
      </x:c>
      <x:c r="N78" s="13">
        <x:v>1</x:v>
      </x:c>
      <x:c r="O78" s="13">
        <x:v>0.11111111110000001</x:v>
      </x:c>
      <x:c r="P78" s="13">
        <x:v>0.11111111110000001</x:v>
      </x:c>
      <x:c r="Q78" s="11" t="b">
        <x:v>0</x:v>
      </x:c>
      <x:c r="R78" s="10"/>
      <x:c r="S78" s="10" t="str">
        <x:v>Atualização anual 2025; valores e estatutos preservados no ficheiro fonte.</x:v>
      </x:c>
      <x:c r="T78" s="12" t="n">
        <x:f t="shared" ca="1" si="4">(COUNTIF($D$56:$D$82,"&lt;"&amp;D78)+(COUNTIF($D$56:$D$82,"="&amp;D78)-1)/2)/26*100</x:f>
        <x:v>11.538461538461538</x:v>
      </x:c>
      <x:c r="U78" s="12" t="n">
        <x:f t="shared" ca="1" si="5">T78*N78</x:f>
        <x:v>11.538461538461538</x:v>
      </x:c>
      <x:c r="V78" s="12" t="n">
        <x:f t="shared" ca="1" si="6">U78/9</x:f>
        <x:v>1.282051282051282</x:v>
      </x:c>
    </x:row>
    <x:row r="79">
      <x:c r="A79" s="10" t="s">
        <x:v>116</x:v>
      </x:c>
      <x:c r="B79" s="10" t="s">
        <x:v>101</x:v>
      </x:c>
      <x:c r="C79" s="10" t="s">
        <x:v>102</x:v>
      </x:c>
      <x:c r="D79" s="12" t="n">
        <x:v>75.6</x:v>
      </x:c>
      <x:c r="E79" s="10" t="s">
        <x:v>117</x:v>
      </x:c>
      <x:c r="F79" s="10" t="n">
        <x:v>2025</x:v>
      </x:c>
      <x:c r="G79" s="10" t="str">
        <x:v>Eurostat · extração 2026-10-07</x:v>
      </x:c>
      <x:c r="H79" s="10" t="str">
        <x:v>nama_10_lp_ulc</x:v>
      </x:c>
      <x:c r="I79" s="10" t="str">
        <x:v>https://ec.europa.eu/eurostat/api/dissemination/statistics/1.0/data/nama_10_lp_ulc?lang=en&amp;time=2025&amp;unit=PC_EU27_2020_MPPS_CP&amp;na_item=NLPR_HW</x:v>
      </x:c>
      <x:c r="J79" s="10" t="s">
        <x:v>118</x:v>
      </x:c>
      <x:c r="K79" s="10" t="s">
        <x:v>54</x:v>
      </x:c>
      <x:c r="L79" s="10" t="s">
        <x:v>119</x:v>
      </x:c>
      <x:c r="M79" s="10" t="s">
        <x:v>120</x:v>
      </x:c>
      <x:c r="N79" s="13">
        <x:v>1</x:v>
      </x:c>
      <x:c r="O79" s="13">
        <x:v>0.11111111110000001</x:v>
      </x:c>
      <x:c r="P79" s="13">
        <x:v>0.11111111110000001</x:v>
      </x:c>
      <x:c r="Q79" s="11" t="b">
        <x:v>0</x:v>
      </x:c>
      <x:c r="R79" s="10"/>
      <x:c r="S79" s="10" t="str">
        <x:v>Atualização anual 2025; valores e estatutos preservados no ficheiro fonte.</x:v>
      </x:c>
      <x:c r="T79" s="12" t="n">
        <x:f t="shared" ca="1" si="4">(COUNTIF($D$56:$D$82,"&lt;"&amp;D79)+(COUNTIF($D$56:$D$82,"="&amp;D79)-1)/2)/26*100</x:f>
        <x:v>34.61538461538461</x:v>
      </x:c>
      <x:c r="U79" s="12" t="n">
        <x:f t="shared" ca="1" si="5">T79*N79</x:f>
        <x:v>34.61538461538461</x:v>
      </x:c>
      <x:c r="V79" s="12" t="n">
        <x:f t="shared" ca="1" si="6">U79/9</x:f>
        <x:v>3.846153846153846</x:v>
      </x:c>
    </x:row>
    <x:row r="80">
      <x:c r="A80" s="10" t="s">
        <x:v>116</x:v>
      </x:c>
      <x:c r="B80" s="10" t="s">
        <x:v>103</x:v>
      </x:c>
      <x:c r="C80" s="10" t="s">
        <x:v>104</x:v>
      </x:c>
      <x:c r="D80" s="12" t="n">
        <x:v>108.8</x:v>
      </x:c>
      <x:c r="E80" s="10" t="s">
        <x:v>117</x:v>
      </x:c>
      <x:c r="F80" s="10" t="n">
        <x:v>2025</x:v>
      </x:c>
      <x:c r="G80" s="10" t="str">
        <x:v>Eurostat · extração 2026-10-07</x:v>
      </x:c>
      <x:c r="H80" s="10" t="str">
        <x:v>nama_10_lp_ulc</x:v>
      </x:c>
      <x:c r="I80" s="10" t="str">
        <x:v>https://ec.europa.eu/eurostat/api/dissemination/statistics/1.0/data/nama_10_lp_ulc?lang=en&amp;time=2025&amp;unit=PC_EU27_2020_MPPS_CP&amp;na_item=NLPR_HW</x:v>
      </x:c>
      <x:c r="J80" s="10" t="s">
        <x:v>118</x:v>
      </x:c>
      <x:c r="K80" s="10" t="s">
        <x:v>54</x:v>
      </x:c>
      <x:c r="L80" s="10" t="s">
        <x:v>119</x:v>
      </x:c>
      <x:c r="M80" s="10" t="s">
        <x:v>120</x:v>
      </x:c>
      <x:c r="N80" s="13">
        <x:v>1</x:v>
      </x:c>
      <x:c r="O80" s="13">
        <x:v>0.11111111110000001</x:v>
      </x:c>
      <x:c r="P80" s="13">
        <x:v>0.11111111110000001</x:v>
      </x:c>
      <x:c r="Q80" s="11" t="b">
        <x:v>0</x:v>
      </x:c>
      <x:c r="R80" s="10"/>
      <x:c r="S80" s="10" t="str">
        <x:v>Atualização anual 2025; valores e estatutos preservados no ficheiro fonte.</x:v>
      </x:c>
      <x:c r="T80" s="12" t="n">
        <x:f t="shared" ca="1" si="4">(COUNTIF($D$56:$D$82,"&lt;"&amp;D80)+(COUNTIF($D$56:$D$82,"="&amp;D80)-1)/2)/26*100</x:f>
        <x:v>69.23076923076923</x:v>
      </x:c>
      <x:c r="U80" s="12" t="n">
        <x:f t="shared" ca="1" si="5">T80*N80</x:f>
        <x:v>69.23076923076923</x:v>
      </x:c>
      <x:c r="V80" s="12" t="n">
        <x:f t="shared" ca="1" si="6">U80/9</x:f>
        <x:v>7.692307692307692</x:v>
      </x:c>
    </x:row>
    <x:row r="81">
      <x:c r="A81" s="10" t="s">
        <x:v>116</x:v>
      </x:c>
      <x:c r="B81" s="10" t="s">
        <x:v>105</x:v>
      </x:c>
      <x:c r="C81" s="10" t="s">
        <x:v>106</x:v>
      </x:c>
      <x:c r="D81" s="12" t="n">
        <x:v>86.2</x:v>
      </x:c>
      <x:c r="E81" s="10" t="s">
        <x:v>117</x:v>
      </x:c>
      <x:c r="F81" s="10" t="n">
        <x:v>2025</x:v>
      </x:c>
      <x:c r="G81" s="10" t="str">
        <x:v>Eurostat · extração 2026-10-07</x:v>
      </x:c>
      <x:c r="H81" s="10" t="str">
        <x:v>nama_10_lp_ulc</x:v>
      </x:c>
      <x:c r="I81" s="10" t="str">
        <x:v>https://ec.europa.eu/eurostat/api/dissemination/statistics/1.0/data/nama_10_lp_ulc?lang=en&amp;time=2025&amp;unit=PC_EU27_2020_MPPS_CP&amp;na_item=NLPR_HW</x:v>
      </x:c>
      <x:c r="J81" s="10" t="s">
        <x:v>118</x:v>
      </x:c>
      <x:c r="K81" s="10" t="s">
        <x:v>54</x:v>
      </x:c>
      <x:c r="L81" s="10" t="s">
        <x:v>119</x:v>
      </x:c>
      <x:c r="M81" s="10" t="s">
        <x:v>120</x:v>
      </x:c>
      <x:c r="N81" s="13">
        <x:v>1</x:v>
      </x:c>
      <x:c r="O81" s="13">
        <x:v>0.11111111110000001</x:v>
      </x:c>
      <x:c r="P81" s="13">
        <x:v>0.11111111110000001</x:v>
      </x:c>
      <x:c r="Q81" s="11" t="b">
        <x:v>0</x:v>
      </x:c>
      <x:c r="R81" s="10"/>
      <x:c r="S81" s="10" t="str">
        <x:v>Atualização anual 2025; valores e estatutos preservados no ficheiro fonte.</x:v>
      </x:c>
      <x:c r="T81" s="12" t="n">
        <x:f t="shared" ca="1" si="4">(COUNTIF($D$56:$D$82,"&lt;"&amp;D81)+(COUNTIF($D$56:$D$82,"="&amp;D81)-1)/2)/26*100</x:f>
        <x:v>53.84615384615385</x:v>
      </x:c>
      <x:c r="U81" s="12" t="n">
        <x:f t="shared" ca="1" si="5">T81*N81</x:f>
        <x:v>53.84615384615385</x:v>
      </x:c>
      <x:c r="V81" s="12" t="n">
        <x:f t="shared" ca="1" si="6">U81/9</x:f>
        <x:v>5.982905982905983</x:v>
      </x:c>
    </x:row>
    <x:row r="82">
      <x:c r="A82" s="10" t="s">
        <x:v>116</x:v>
      </x:c>
      <x:c r="B82" s="10" t="s">
        <x:v>107</x:v>
      </x:c>
      <x:c r="C82" s="10" t="s">
        <x:v>108</x:v>
      </x:c>
      <x:c r="D82" s="12" t="n">
        <x:v>81.1</x:v>
      </x:c>
      <x:c r="E82" s="10" t="s">
        <x:v>117</x:v>
      </x:c>
      <x:c r="F82" s="10" t="n">
        <x:v>2025</x:v>
      </x:c>
      <x:c r="G82" s="10" t="str">
        <x:v>Eurostat · extração 2026-10-07</x:v>
      </x:c>
      <x:c r="H82" s="10" t="str">
        <x:v>nama_10_lp_ulc</x:v>
      </x:c>
      <x:c r="I82" s="10" t="str">
        <x:v>https://ec.europa.eu/eurostat/api/dissemination/statistics/1.0/data/nama_10_lp_ulc?lang=en&amp;time=2025&amp;unit=PC_EU27_2020_MPPS_CP&amp;na_item=NLPR_HW</x:v>
      </x:c>
      <x:c r="J82" s="10" t="s">
        <x:v>118</x:v>
      </x:c>
      <x:c r="K82" s="10" t="s">
        <x:v>54</x:v>
      </x:c>
      <x:c r="L82" s="10" t="s">
        <x:v>119</x:v>
      </x:c>
      <x:c r="M82" s="10" t="s">
        <x:v>120</x:v>
      </x:c>
      <x:c r="N82" s="13">
        <x:v>1</x:v>
      </x:c>
      <x:c r="O82" s="13">
        <x:v>0.11111111110000001</x:v>
      </x:c>
      <x:c r="P82" s="13">
        <x:v>0.11111111110000001</x:v>
      </x:c>
      <x:c r="Q82" s="11" t="b">
        <x:v>0</x:v>
      </x:c>
      <x:c r="R82" s="10"/>
      <x:c r="S82" s="10" t="str">
        <x:v>Atualização anual 2025; valores e estatutos preservados no ficheiro fonte.</x:v>
      </x:c>
      <x:c r="T82" s="12" t="n">
        <x:f t="shared" ca="1" si="4">(COUNTIF($D$56:$D$82,"&lt;"&amp;D82)+(COUNTIF($D$56:$D$82,"="&amp;D82)-1)/2)/26*100</x:f>
        <x:v>50</x:v>
      </x:c>
      <x:c r="U82" s="12" t="n">
        <x:f t="shared" ca="1" si="5">T82*N82</x:f>
        <x:v>50</x:v>
      </x:c>
      <x:c r="V82" s="12" t="n">
        <x:f t="shared" ca="1" si="6">U82/9</x:f>
        <x:v>5.555555555555555</x:v>
      </x:c>
    </x:row>
    <x:row r="83">
      <x:c r="A83" s="10" t="s">
        <x:v>121</x:v>
      </x:c>
      <x:c r="B83" s="10" t="s">
        <x:v>48</x:v>
      </x:c>
      <x:c r="C83" s="10" t="s">
        <x:v>49</x:v>
      </x:c>
      <x:c r="D83" s="12" t="n">
        <x:v>55141.4</x:v>
      </x:c>
      <x:c r="E83" s="10" t="s">
        <x:v>122</x:v>
      </x:c>
      <x:c r="F83" s="10" t="n">
        <x:v>2025</x:v>
      </x:c>
      <x:c r="G83" s="10" t="str">
        <x:v>Eurostat · extração 2026-10-07</x:v>
      </x:c>
      <x:c r="H83" s="10" t="str">
        <x:v>nama_10_lp_ulc</x:v>
      </x:c>
      <x:c r="I83" s="10" t="str">
        <x:v>https://ec.europa.eu/eurostat/api/dissemination/statistics/1.0/data/nama_10_lp_ulc?lang=en&amp;time=2025&amp;unit=PPS_EU27_2020&amp;na_item=D1_SAL_PER</x:v>
      </x:c>
      <x:c r="J83" s="10" t="s">
        <x:v>118</x:v>
      </x:c>
      <x:c r="K83" s="10" t="s">
        <x:v>54</x:v>
      </x:c>
      <x:c r="L83" s="10" t="s">
        <x:v>123</x:v>
      </x:c>
      <x:c r="M83" s="10" t="s">
        <x:v>124</x:v>
      </x:c>
      <x:c r="N83" s="13">
        <x:v>0.5</x:v>
      </x:c>
      <x:c r="O83" s="13">
        <x:v>0.11111111110000001</x:v>
      </x:c>
      <x:c r="P83" s="13">
        <x:v>5.5555555600000001E-2</x:v>
      </x:c>
      <x:c r="Q83" s="11" t="b">
        <x:v>0</x:v>
      </x:c>
      <x:c r="R83" s="10"/>
      <x:c r="S83" s="10" t="str">
        <x:v>Atualização anual 2025; valores e estatutos preservados no ficheiro fonte.</x:v>
      </x:c>
      <x:c r="T83" s="12" t="n">
        <x:f t="shared" ref="T83:T109" ca="1" si="7">(COUNTIF($D$83:$D$109,"&lt;"&amp;D83)+(COUNTIF($D$83:$D$109,"="&amp;D83)-1)/2)/26*100</x:f>
        <x:v>88.46153846153845</x:v>
      </x:c>
      <x:c r="U83" s="12" t="n">
        <x:f t="shared" ca="1" si="5">T83*N83</x:f>
        <x:v>44.230769230769226</x:v>
      </x:c>
      <x:c r="V83" s="12" t="n">
        <x:f t="shared" ca="1" si="6">U83/9</x:f>
        <x:v>4.914529914529914</x:v>
      </x:c>
    </x:row>
    <x:row r="84">
      <x:c r="A84" s="10" t="s">
        <x:v>121</x:v>
      </x:c>
      <x:c r="B84" s="10" t="s">
        <x:v>57</x:v>
      </x:c>
      <x:c r="C84" s="10" t="s">
        <x:v>58</x:v>
      </x:c>
      <x:c r="D84" s="12" t="n">
        <x:v>65454.5</x:v>
      </x:c>
      <x:c r="E84" s="10" t="s">
        <x:v>122</x:v>
      </x:c>
      <x:c r="F84" s="10" t="n">
        <x:v>2025</x:v>
      </x:c>
      <x:c r="G84" s="10" t="str">
        <x:v>Eurostat · extração 2026-10-07</x:v>
      </x:c>
      <x:c r="H84" s="10" t="str">
        <x:v>nama_10_lp_ulc</x:v>
      </x:c>
      <x:c r="I84" s="10" t="str">
        <x:v>https://ec.europa.eu/eurostat/api/dissemination/statistics/1.0/data/nama_10_lp_ulc?lang=en&amp;time=2025&amp;unit=PPS_EU27_2020&amp;na_item=D1_SAL_PER</x:v>
      </x:c>
      <x:c r="J84" s="10" t="s">
        <x:v>118</x:v>
      </x:c>
      <x:c r="K84" s="10" t="s">
        <x:v>54</x:v>
      </x:c>
      <x:c r="L84" s="10" t="s">
        <x:v>123</x:v>
      </x:c>
      <x:c r="M84" s="10" t="s">
        <x:v>124</x:v>
      </x:c>
      <x:c r="N84" s="13">
        <x:v>0.5</x:v>
      </x:c>
      <x:c r="O84" s="13">
        <x:v>0.11111111110000001</x:v>
      </x:c>
      <x:c r="P84" s="13">
        <x:v>5.5555555600000001E-2</x:v>
      </x:c>
      <x:c r="Q84" s="11" t="b">
        <x:v>0</x:v>
      </x:c>
      <x:c r="R84" s="10"/>
      <x:c r="S84" s="10" t="str">
        <x:v>Atualização anual 2025; valores e estatutos preservados no ficheiro fonte.</x:v>
      </x:c>
      <x:c r="T84" s="12" t="n">
        <x:f t="shared" ca="1" si="7">(COUNTIF($D$83:$D$109,"&lt;"&amp;D84)+(COUNTIF($D$83:$D$109,"="&amp;D84)-1)/2)/26*100</x:f>
        <x:v>96.15384615384616</x:v>
      </x:c>
      <x:c r="U84" s="12" t="n">
        <x:f t="shared" ca="1" si="5">T84*N84</x:f>
        <x:v>48.07692307692308</x:v>
      </x:c>
      <x:c r="V84" s="12" t="n">
        <x:f t="shared" ca="1" si="6">U84/9</x:f>
        <x:v>5.341880341880342</x:v>
      </x:c>
    </x:row>
    <x:row r="85">
      <x:c r="A85" s="10" t="s">
        <x:v>121</x:v>
      </x:c>
      <x:c r="B85" s="10" t="s">
        <x:v>59</x:v>
      </x:c>
      <x:c r="C85" s="10" t="s">
        <x:v>60</x:v>
      </x:c>
      <x:c r="D85" s="12" t="n">
        <x:v>30875.4</x:v>
      </x:c>
      <x:c r="E85" s="10" t="s">
        <x:v>122</x:v>
      </x:c>
      <x:c r="F85" s="10" t="n">
        <x:v>2025</x:v>
      </x:c>
      <x:c r="G85" s="10" t="str">
        <x:v>Eurostat · extração 2026-10-07</x:v>
      </x:c>
      <x:c r="H85" s="10" t="str">
        <x:v>nama_10_lp_ulc</x:v>
      </x:c>
      <x:c r="I85" s="10" t="str">
        <x:v>https://ec.europa.eu/eurostat/api/dissemination/statistics/1.0/data/nama_10_lp_ulc?lang=en&amp;time=2025&amp;unit=PPS_EU27_2020&amp;na_item=D1_SAL_PER</x:v>
      </x:c>
      <x:c r="J85" s="10" t="s">
        <x:v>118</x:v>
      </x:c>
      <x:c r="K85" s="10" t="s">
        <x:v>54</x:v>
      </x:c>
      <x:c r="L85" s="10" t="s">
        <x:v>123</x:v>
      </x:c>
      <x:c r="M85" s="10" t="s">
        <x:v>124</x:v>
      </x:c>
      <x:c r="N85" s="13">
        <x:v>0.5</x:v>
      </x:c>
      <x:c r="O85" s="13">
        <x:v>0.11111111110000001</x:v>
      </x:c>
      <x:c r="P85" s="13">
        <x:v>5.5555555600000001E-2</x:v>
      </x:c>
      <x:c r="Q85" s="11" t="b">
        <x:v>0</x:v>
      </x:c>
      <x:c r="R85" s="10"/>
      <x:c r="S85" s="10" t="str">
        <x:v>Atualização anual 2025; valores e estatutos preservados no ficheiro fonte.</x:v>
      </x:c>
      <x:c r="T85" s="12" t="n">
        <x:f t="shared" ca="1" si="7">(COUNTIF($D$83:$D$109,"&lt;"&amp;D85)+(COUNTIF($D$83:$D$109,"="&amp;D85)-1)/2)/26*100</x:f>
        <x:v>7.6923076923076925</x:v>
      </x:c>
      <x:c r="U85" s="12" t="n">
        <x:f t="shared" ca="1" si="5">T85*N85</x:f>
        <x:v>3.8461538461538463</x:v>
      </x:c>
      <x:c r="V85" s="12" t="n">
        <x:f t="shared" ca="1" si="6">U85/9</x:f>
        <x:v>0.4273504273504274</x:v>
      </x:c>
    </x:row>
    <x:row r="86">
      <x:c r="A86" s="10" t="s">
        <x:v>121</x:v>
      </x:c>
      <x:c r="B86" s="10" t="s">
        <x:v>61</x:v>
      </x:c>
      <x:c r="C86" s="10" t="s">
        <x:v>62</x:v>
      </x:c>
      <x:c r="D86" s="12" t="n">
        <x:v>38959.1</x:v>
      </x:c>
      <x:c r="E86" s="10" t="s">
        <x:v>122</x:v>
      </x:c>
      <x:c r="F86" s="10" t="n">
        <x:v>2025</x:v>
      </x:c>
      <x:c r="G86" s="10" t="str">
        <x:v>Eurostat · extração 2026-10-07</x:v>
      </x:c>
      <x:c r="H86" s="10" t="str">
        <x:v>nama_10_lp_ulc</x:v>
      </x:c>
      <x:c r="I86" s="10" t="str">
        <x:v>https://ec.europa.eu/eurostat/api/dissemination/statistics/1.0/data/nama_10_lp_ulc?lang=en&amp;time=2025&amp;unit=PPS_EU27_2020&amp;na_item=D1_SAL_PER</x:v>
      </x:c>
      <x:c r="J86" s="10" t="s">
        <x:v>118</x:v>
      </x:c>
      <x:c r="K86" s="10" t="s">
        <x:v>54</x:v>
      </x:c>
      <x:c r="L86" s="10" t="s">
        <x:v>123</x:v>
      </x:c>
      <x:c r="M86" s="10" t="s">
        <x:v>124</x:v>
      </x:c>
      <x:c r="N86" s="13">
        <x:v>0.5</x:v>
      </x:c>
      <x:c r="O86" s="13">
        <x:v>0.11111111110000001</x:v>
      </x:c>
      <x:c r="P86" s="13">
        <x:v>5.5555555600000001E-2</x:v>
      </x:c>
      <x:c r="Q86" s="11" t="b">
        <x:v>0</x:v>
      </x:c>
      <x:c r="R86" s="10"/>
      <x:c r="S86" s="10" t="str">
        <x:v>Atualização anual 2025; valores e estatutos preservados no ficheiro fonte.</x:v>
      </x:c>
      <x:c r="T86" s="12" t="n">
        <x:f t="shared" ca="1" si="7">(COUNTIF($D$83:$D$109,"&lt;"&amp;D86)+(COUNTIF($D$83:$D$109,"="&amp;D86)-1)/2)/26*100</x:f>
        <x:v>38.46153846153847</x:v>
      </x:c>
      <x:c r="U86" s="12" t="n">
        <x:f t="shared" ca="1" si="5">T86*N86</x:f>
        <x:v>19.230769230769234</x:v>
      </x:c>
      <x:c r="V86" s="12" t="n">
        <x:f t="shared" ca="1" si="6">U86/9</x:f>
        <x:v>2.136752136752137</x:v>
      </x:c>
    </x:row>
    <x:row r="87">
      <x:c r="A87" s="10" t="s">
        <x:v>121</x:v>
      </x:c>
      <x:c r="B87" s="10" t="s">
        <x:v>63</x:v>
      </x:c>
      <x:c r="C87" s="10" t="s">
        <x:v>64</x:v>
      </x:c>
      <x:c r="D87" s="12" t="n">
        <x:v>38675.4</x:v>
      </x:c>
      <x:c r="E87" s="10" t="s">
        <x:v>122</x:v>
      </x:c>
      <x:c r="F87" s="10" t="n">
        <x:v>2025</x:v>
      </x:c>
      <x:c r="G87" s="10" t="str">
        <x:v>Eurostat · extração 2026-10-07</x:v>
      </x:c>
      <x:c r="H87" s="10" t="str">
        <x:v>nama_10_lp_ulc</x:v>
      </x:c>
      <x:c r="I87" s="10" t="str">
        <x:v>https://ec.europa.eu/eurostat/api/dissemination/statistics/1.0/data/nama_10_lp_ulc?lang=en&amp;time=2025&amp;unit=PPS_EU27_2020&amp;na_item=D1_SAL_PER</x:v>
      </x:c>
      <x:c r="J87" s="10" t="s">
        <x:v>118</x:v>
      </x:c>
      <x:c r="K87" s="10" t="s">
        <x:v>54</x:v>
      </x:c>
      <x:c r="L87" s="10" t="s">
        <x:v>123</x:v>
      </x:c>
      <x:c r="M87" s="10" t="s">
        <x:v>124</x:v>
      </x:c>
      <x:c r="N87" s="13">
        <x:v>0.5</x:v>
      </x:c>
      <x:c r="O87" s="13">
        <x:v>0.11111111110000001</x:v>
      </x:c>
      <x:c r="P87" s="13">
        <x:v>5.5555555600000001E-2</x:v>
      </x:c>
      <x:c r="Q87" s="11" t="b">
        <x:v>0</x:v>
      </x:c>
      <x:c r="R87" s="10"/>
      <x:c r="S87" s="10" t="str">
        <x:v>Atualização anual 2025; valores e estatutos preservados no ficheiro fonte.</x:v>
      </x:c>
      <x:c r="T87" s="12" t="n">
        <x:f t="shared" ca="1" si="7">(COUNTIF($D$83:$D$109,"&lt;"&amp;D87)+(COUNTIF($D$83:$D$109,"="&amp;D87)-1)/2)/26*100</x:f>
        <x:v>30.76923076923077</x:v>
      </x:c>
      <x:c r="U87" s="12" t="n">
        <x:f t="shared" ca="1" si="5">T87*N87</x:f>
        <x:v>15.384615384615385</x:v>
      </x:c>
      <x:c r="V87" s="12" t="n">
        <x:f t="shared" ca="1" si="6">U87/9</x:f>
        <x:v>1.7094017094017095</x:v>
      </x:c>
    </x:row>
    <x:row r="88">
      <x:c r="A88" s="10" t="s">
        <x:v>121</x:v>
      </x:c>
      <x:c r="B88" s="10" t="s">
        <x:v>65</x:v>
      </x:c>
      <x:c r="C88" s="10" t="s">
        <x:v>66</x:v>
      </x:c>
      <x:c r="D88" s="12" t="n">
        <x:v>52358.8</x:v>
      </x:c>
      <x:c r="E88" s="10" t="s">
        <x:v>122</x:v>
      </x:c>
      <x:c r="F88" s="10" t="n">
        <x:v>2025</x:v>
      </x:c>
      <x:c r="G88" s="10" t="str">
        <x:v>Eurostat · extração 2026-10-07</x:v>
      </x:c>
      <x:c r="H88" s="10" t="str">
        <x:v>nama_10_lp_ulc</x:v>
      </x:c>
      <x:c r="I88" s="10" t="str">
        <x:v>https://ec.europa.eu/eurostat/api/dissemination/statistics/1.0/data/nama_10_lp_ulc?lang=en&amp;time=2025&amp;unit=PPS_EU27_2020&amp;na_item=D1_SAL_PER</x:v>
      </x:c>
      <x:c r="J88" s="10" t="s">
        <x:v>118</x:v>
      </x:c>
      <x:c r="K88" s="10" t="s">
        <x:v>54</x:v>
      </x:c>
      <x:c r="L88" s="10" t="s">
        <x:v>123</x:v>
      </x:c>
      <x:c r="M88" s="10" t="s">
        <x:v>124</x:v>
      </x:c>
      <x:c r="N88" s="13">
        <x:v>0.5</x:v>
      </x:c>
      <x:c r="O88" s="13">
        <x:v>0.11111111110000001</x:v>
      </x:c>
      <x:c r="P88" s="13">
        <x:v>5.5555555600000001E-2</x:v>
      </x:c>
      <x:c r="Q88" s="11" t="b">
        <x:v>0</x:v>
      </x:c>
      <x:c r="R88" s="10"/>
      <x:c r="S88" s="10" t="str">
        <x:v>Atualização anual 2025; valores e estatutos preservados no ficheiro fonte.</x:v>
      </x:c>
      <x:c r="T88" s="12" t="n">
        <x:f t="shared" ca="1" si="7">(COUNTIF($D$83:$D$109,"&lt;"&amp;D88)+(COUNTIF($D$83:$D$109,"="&amp;D88)-1)/2)/26*100</x:f>
        <x:v>73.07692307692307</x:v>
      </x:c>
      <x:c r="U88" s="12" t="n">
        <x:f t="shared" ca="1" si="5">T88*N88</x:f>
        <x:v>36.53846153846153</x:v>
      </x:c>
      <x:c r="V88" s="12" t="n">
        <x:f t="shared" ca="1" si="6">U88/9</x:f>
        <x:v>4.05982905982906</x:v>
      </x:c>
    </x:row>
    <x:row r="89">
      <x:c r="A89" s="10" t="s">
        <x:v>121</x:v>
      </x:c>
      <x:c r="B89" s="10" t="s">
        <x:v>67</x:v>
      </x:c>
      <x:c r="C89" s="10" t="s">
        <x:v>68</x:v>
      </x:c>
      <x:c r="D89" s="12" t="n">
        <x:v>53357.9</x:v>
      </x:c>
      <x:c r="E89" s="10" t="s">
        <x:v>122</x:v>
      </x:c>
      <x:c r="F89" s="10" t="n">
        <x:v>2025</x:v>
      </x:c>
      <x:c r="G89" s="10" t="str">
        <x:v>Eurostat · extração 2026-10-07</x:v>
      </x:c>
      <x:c r="H89" s="10" t="str">
        <x:v>nama_10_lp_ulc</x:v>
      </x:c>
      <x:c r="I89" s="10" t="str">
        <x:v>https://ec.europa.eu/eurostat/api/dissemination/statistics/1.0/data/nama_10_lp_ulc?lang=en&amp;time=2025&amp;unit=PPS_EU27_2020&amp;na_item=D1_SAL_PER</x:v>
      </x:c>
      <x:c r="J89" s="10" t="s">
        <x:v>118</x:v>
      </x:c>
      <x:c r="K89" s="10" t="s">
        <x:v>54</x:v>
      </x:c>
      <x:c r="L89" s="10" t="s">
        <x:v>123</x:v>
      </x:c>
      <x:c r="M89" s="10" t="s">
        <x:v>124</x:v>
      </x:c>
      <x:c r="N89" s="13">
        <x:v>0.5</x:v>
      </x:c>
      <x:c r="O89" s="13">
        <x:v>0.11111111110000001</x:v>
      </x:c>
      <x:c r="P89" s="13">
        <x:v>5.5555555600000001E-2</x:v>
      </x:c>
      <x:c r="Q89" s="11" t="b">
        <x:v>0</x:v>
      </x:c>
      <x:c r="R89" s="10"/>
      <x:c r="S89" s="10" t="str">
        <x:v>Atualização anual 2025; valores e estatutos preservados no ficheiro fonte.</x:v>
      </x:c>
      <x:c r="T89" s="12" t="n">
        <x:f t="shared" ca="1" si="7">(COUNTIF($D$83:$D$109,"&lt;"&amp;D89)+(COUNTIF($D$83:$D$109,"="&amp;D89)-1)/2)/26*100</x:f>
        <x:v>80.76923076923077</x:v>
      </x:c>
      <x:c r="U89" s="12" t="n">
        <x:f t="shared" ca="1" si="5">T89*N89</x:f>
        <x:v>40.38461538461539</x:v>
      </x:c>
      <x:c r="V89" s="12" t="n">
        <x:f t="shared" ca="1" si="6">U89/9</x:f>
        <x:v>4.487179487179487</x:v>
      </x:c>
    </x:row>
    <x:row r="90">
      <x:c r="A90" s="10" t="s">
        <x:v>121</x:v>
      </x:c>
      <x:c r="B90" s="10" t="s">
        <x:v>69</x:v>
      </x:c>
      <x:c r="C90" s="10" t="s">
        <x:v>70</x:v>
      </x:c>
      <x:c r="D90" s="12" t="n">
        <x:v>37789.9</x:v>
      </x:c>
      <x:c r="E90" s="10" t="s">
        <x:v>122</x:v>
      </x:c>
      <x:c r="F90" s="10" t="n">
        <x:v>2025</x:v>
      </x:c>
      <x:c r="G90" s="10" t="str">
        <x:v>Eurostat · extração 2026-10-07</x:v>
      </x:c>
      <x:c r="H90" s="10" t="str">
        <x:v>nama_10_lp_ulc</x:v>
      </x:c>
      <x:c r="I90" s="10" t="str">
        <x:v>https://ec.europa.eu/eurostat/api/dissemination/statistics/1.0/data/nama_10_lp_ulc?lang=en&amp;time=2025&amp;unit=PPS_EU27_2020&amp;na_item=D1_SAL_PER</x:v>
      </x:c>
      <x:c r="J90" s="10" t="s">
        <x:v>118</x:v>
      </x:c>
      <x:c r="K90" s="10" t="s">
        <x:v>54</x:v>
      </x:c>
      <x:c r="L90" s="10" t="s">
        <x:v>123</x:v>
      </x:c>
      <x:c r="M90" s="10" t="s">
        <x:v>124</x:v>
      </x:c>
      <x:c r="N90" s="13">
        <x:v>0.5</x:v>
      </x:c>
      <x:c r="O90" s="13">
        <x:v>0.11111111110000001</x:v>
      </x:c>
      <x:c r="P90" s="13">
        <x:v>5.5555555600000001E-2</x:v>
      </x:c>
      <x:c r="Q90" s="11" t="b">
        <x:v>0</x:v>
      </x:c>
      <x:c r="R90" s="10"/>
      <x:c r="S90" s="10" t="str">
        <x:v>Atualização anual 2025; valores e estatutos preservados no ficheiro fonte.</x:v>
      </x:c>
      <x:c r="T90" s="12" t="n">
        <x:f t="shared" ca="1" si="7">(COUNTIF($D$83:$D$109,"&lt;"&amp;D90)+(COUNTIF($D$83:$D$109,"="&amp;D90)-1)/2)/26*100</x:f>
        <x:v>23.076923076923077</x:v>
      </x:c>
      <x:c r="U90" s="12" t="n">
        <x:f t="shared" ca="1" si="5">T90*N90</x:f>
        <x:v>11.538461538461538</x:v>
      </x:c>
      <x:c r="V90" s="12" t="n">
        <x:f t="shared" ca="1" si="6">U90/9</x:f>
        <x:v>1.282051282051282</x:v>
      </x:c>
    </x:row>
    <x:row r="91">
      <x:c r="A91" s="10" t="s">
        <x:v>121</x:v>
      </x:c>
      <x:c r="B91" s="10" t="s">
        <x:v>71</x:v>
      </x:c>
      <x:c r="C91" s="10" t="s">
        <x:v>72</x:v>
      </x:c>
      <x:c r="D91" s="12" t="n">
        <x:v>27656.7</x:v>
      </x:c>
      <x:c r="E91" s="10" t="s">
        <x:v>122</x:v>
      </x:c>
      <x:c r="F91" s="10" t="n">
        <x:v>2025</x:v>
      </x:c>
      <x:c r="G91" s="10" t="str">
        <x:v>Eurostat · extração 2026-10-07</x:v>
      </x:c>
      <x:c r="H91" s="10" t="str">
        <x:v>nama_10_lp_ulc</x:v>
      </x:c>
      <x:c r="I91" s="10" t="str">
        <x:v>https://ec.europa.eu/eurostat/api/dissemination/statistics/1.0/data/nama_10_lp_ulc?lang=en&amp;time=2025&amp;unit=PPS_EU27_2020&amp;na_item=D1_SAL_PER</x:v>
      </x:c>
      <x:c r="J91" s="10" t="s">
        <x:v>118</x:v>
      </x:c>
      <x:c r="K91" s="10" t="s">
        <x:v>54</x:v>
      </x:c>
      <x:c r="L91" s="10" t="s">
        <x:v>123</x:v>
      </x:c>
      <x:c r="M91" s="10" t="s">
        <x:v>124</x:v>
      </x:c>
      <x:c r="N91" s="13">
        <x:v>0.5</x:v>
      </x:c>
      <x:c r="O91" s="13">
        <x:v>0.11111111110000001</x:v>
      </x:c>
      <x:c r="P91" s="13">
        <x:v>5.5555555600000001E-2</x:v>
      </x:c>
      <x:c r="Q91" s="11" t="b">
        <x:v>0</x:v>
      </x:c>
      <x:c r="R91" s="10"/>
      <x:c r="S91" s="10" t="str">
        <x:v>Atualização anual 2025; valores e estatutos preservados no ficheiro fonte.</x:v>
      </x:c>
      <x:c r="T91" s="12" t="n">
        <x:f t="shared" ca="1" si="7">(COUNTIF($D$83:$D$109,"&lt;"&amp;D91)+(COUNTIF($D$83:$D$109,"="&amp;D91)-1)/2)/26*100</x:f>
        <x:v>0</x:v>
      </x:c>
      <x:c r="U91" s="12" t="n">
        <x:f t="shared" ca="1" si="5">T91*N91</x:f>
        <x:v>0</x:v>
      </x:c>
      <x:c r="V91" s="12" t="n">
        <x:f t="shared" ca="1" si="6">U91/9</x:f>
        <x:v>0</x:v>
      </x:c>
    </x:row>
    <x:row r="92">
      <x:c r="A92" s="10" t="s">
        <x:v>121</x:v>
      </x:c>
      <x:c r="B92" s="10" t="s">
        <x:v>73</x:v>
      </x:c>
      <x:c r="C92" s="10" t="s">
        <x:v>74</x:v>
      </x:c>
      <x:c r="D92" s="12" t="n">
        <x:v>46793.4</x:v>
      </x:c>
      <x:c r="E92" s="10" t="s">
        <x:v>122</x:v>
      </x:c>
      <x:c r="F92" s="10" t="n">
        <x:v>2025</x:v>
      </x:c>
      <x:c r="G92" s="10" t="str">
        <x:v>Eurostat · extração 2026-10-07</x:v>
      </x:c>
      <x:c r="H92" s="10" t="str">
        <x:v>nama_10_lp_ulc</x:v>
      </x:c>
      <x:c r="I92" s="10" t="str">
        <x:v>https://ec.europa.eu/eurostat/api/dissemination/statistics/1.0/data/nama_10_lp_ulc?lang=en&amp;time=2025&amp;unit=PPS_EU27_2020&amp;na_item=D1_SAL_PER</x:v>
      </x:c>
      <x:c r="J92" s="10" t="s">
        <x:v>118</x:v>
      </x:c>
      <x:c r="K92" s="10" t="s">
        <x:v>54</x:v>
      </x:c>
      <x:c r="L92" s="10" t="s">
        <x:v>123</x:v>
      </x:c>
      <x:c r="M92" s="10" t="s">
        <x:v>124</x:v>
      </x:c>
      <x:c r="N92" s="13">
        <x:v>0.5</x:v>
      </x:c>
      <x:c r="O92" s="13">
        <x:v>0.11111111110000001</x:v>
      </x:c>
      <x:c r="P92" s="13">
        <x:v>5.5555555600000001E-2</x:v>
      </x:c>
      <x:c r="Q92" s="11" t="b">
        <x:v>0</x:v>
      </x:c>
      <x:c r="R92" s="10"/>
      <x:c r="S92" s="10" t="str">
        <x:v>Atualização anual 2025; valores e estatutos preservados no ficheiro fonte.</x:v>
      </x:c>
      <x:c r="T92" s="12" t="n">
        <x:f t="shared" ca="1" si="7">(COUNTIF($D$83:$D$109,"&lt;"&amp;D92)+(COUNTIF($D$83:$D$109,"="&amp;D92)-1)/2)/26*100</x:f>
        <x:v>61.53846153846154</x:v>
      </x:c>
      <x:c r="U92" s="12" t="n">
        <x:f t="shared" ca="1" si="5">T92*N92</x:f>
        <x:v>30.76923076923077</x:v>
      </x:c>
      <x:c r="V92" s="12" t="n">
        <x:f t="shared" ca="1" si="6">U92/9</x:f>
        <x:v>3.418803418803419</x:v>
      </x:c>
    </x:row>
    <x:row r="93">
      <x:c r="A93" s="10" t="s">
        <x:v>121</x:v>
      </x:c>
      <x:c r="B93" s="10" t="s">
        <x:v>75</x:v>
      </x:c>
      <x:c r="C93" s="10" t="s">
        <x:v>76</x:v>
      </x:c>
      <x:c r="D93" s="12" t="n">
        <x:v>47193.9</x:v>
      </x:c>
      <x:c r="E93" s="10" t="s">
        <x:v>122</x:v>
      </x:c>
      <x:c r="F93" s="10" t="n">
        <x:v>2025</x:v>
      </x:c>
      <x:c r="G93" s="10" t="str">
        <x:v>Eurostat · extração 2026-10-07</x:v>
      </x:c>
      <x:c r="H93" s="10" t="str">
        <x:v>nama_10_lp_ulc</x:v>
      </x:c>
      <x:c r="I93" s="10" t="str">
        <x:v>https://ec.europa.eu/eurostat/api/dissemination/statistics/1.0/data/nama_10_lp_ulc?lang=en&amp;time=2025&amp;unit=PPS_EU27_2020&amp;na_item=D1_SAL_PER</x:v>
      </x:c>
      <x:c r="J93" s="10" t="s">
        <x:v>118</x:v>
      </x:c>
      <x:c r="K93" s="10" t="s">
        <x:v>54</x:v>
      </x:c>
      <x:c r="L93" s="10" t="s">
        <x:v>123</x:v>
      </x:c>
      <x:c r="M93" s="10" t="s">
        <x:v>124</x:v>
      </x:c>
      <x:c r="N93" s="13">
        <x:v>0.5</x:v>
      </x:c>
      <x:c r="O93" s="13">
        <x:v>0.11111111110000001</x:v>
      </x:c>
      <x:c r="P93" s="13">
        <x:v>5.5555555600000001E-2</x:v>
      </x:c>
      <x:c r="Q93" s="11" t="b">
        <x:v>0</x:v>
      </x:c>
      <x:c r="R93" s="10"/>
      <x:c r="S93" s="10" t="str">
        <x:v>Atualização anual 2025; valores e estatutos preservados no ficheiro fonte.</x:v>
      </x:c>
      <x:c r="T93" s="12" t="n">
        <x:f t="shared" ca="1" si="7">(COUNTIF($D$83:$D$109,"&lt;"&amp;D93)+(COUNTIF($D$83:$D$109,"="&amp;D93)-1)/2)/26*100</x:f>
        <x:v>65.38461538461539</x:v>
      </x:c>
      <x:c r="U93" s="12" t="n">
        <x:f t="shared" ca="1" si="5">T93*N93</x:f>
        <x:v>32.69230769230769</x:v>
      </x:c>
      <x:c r="V93" s="12" t="n">
        <x:f t="shared" ca="1" si="6">U93/9</x:f>
        <x:v>3.6324786324786325</x:v>
      </x:c>
    </x:row>
    <x:row r="94">
      <x:c r="A94" s="10" t="s">
        <x:v>121</x:v>
      </x:c>
      <x:c r="B94" s="10" t="s">
        <x:v>77</x:v>
      </x:c>
      <x:c r="C94" s="10" t="s">
        <x:v>78</x:v>
      </x:c>
      <x:c r="D94" s="12" t="n">
        <x:v>53177.4</x:v>
      </x:c>
      <x:c r="E94" s="10" t="s">
        <x:v>122</x:v>
      </x:c>
      <x:c r="F94" s="10" t="n">
        <x:v>2025</x:v>
      </x:c>
      <x:c r="G94" s="10" t="str">
        <x:v>Eurostat · extração 2026-10-07</x:v>
      </x:c>
      <x:c r="H94" s="10" t="str">
        <x:v>nama_10_lp_ulc</x:v>
      </x:c>
      <x:c r="I94" s="10" t="str">
        <x:v>https://ec.europa.eu/eurostat/api/dissemination/statistics/1.0/data/nama_10_lp_ulc?lang=en&amp;time=2025&amp;unit=PPS_EU27_2020&amp;na_item=D1_SAL_PER</x:v>
      </x:c>
      <x:c r="J94" s="10" t="s">
        <x:v>118</x:v>
      </x:c>
      <x:c r="K94" s="10" t="s">
        <x:v>54</x:v>
      </x:c>
      <x:c r="L94" s="10" t="s">
        <x:v>123</x:v>
      </x:c>
      <x:c r="M94" s="10" t="s">
        <x:v>124</x:v>
      </x:c>
      <x:c r="N94" s="13">
        <x:v>0.5</x:v>
      </x:c>
      <x:c r="O94" s="13">
        <x:v>0.11111111110000001</x:v>
      </x:c>
      <x:c r="P94" s="13">
        <x:v>5.5555555600000001E-2</x:v>
      </x:c>
      <x:c r="Q94" s="11" t="b">
        <x:v>0</x:v>
      </x:c>
      <x:c r="R94" s="10"/>
      <x:c r="S94" s="10" t="str">
        <x:v>Atualização anual 2025; valores e estatutos preservados no ficheiro fonte.</x:v>
      </x:c>
      <x:c r="T94" s="12" t="n">
        <x:f t="shared" ca="1" si="7">(COUNTIF($D$83:$D$109,"&lt;"&amp;D94)+(COUNTIF($D$83:$D$109,"="&amp;D94)-1)/2)/26*100</x:f>
        <x:v>76.92307692307693</x:v>
      </x:c>
      <x:c r="U94" s="12" t="n">
        <x:f t="shared" ca="1" si="5">T94*N94</x:f>
        <x:v>38.46153846153847</x:v>
      </x:c>
      <x:c r="V94" s="12" t="n">
        <x:f t="shared" ca="1" si="6">U94/9</x:f>
        <x:v>4.273504273504274</x:v>
      </x:c>
    </x:row>
    <x:row r="95">
      <x:c r="A95" s="10" t="s">
        <x:v>121</x:v>
      </x:c>
      <x:c r="B95" s="10" t="s">
        <x:v>79</x:v>
      </x:c>
      <x:c r="C95" s="10" t="s">
        <x:v>80</x:v>
      </x:c>
      <x:c r="D95" s="12" t="n">
        <x:v>39868.6</x:v>
      </x:c>
      <x:c r="E95" s="10" t="s">
        <x:v>122</x:v>
      </x:c>
      <x:c r="F95" s="10" t="n">
        <x:v>2025</x:v>
      </x:c>
      <x:c r="G95" s="10" t="str">
        <x:v>Eurostat · extração 2026-10-07</x:v>
      </x:c>
      <x:c r="H95" s="10" t="str">
        <x:v>nama_10_lp_ulc</x:v>
      </x:c>
      <x:c r="I95" s="10" t="str">
        <x:v>https://ec.europa.eu/eurostat/api/dissemination/statistics/1.0/data/nama_10_lp_ulc?lang=en&amp;time=2025&amp;unit=PPS_EU27_2020&amp;na_item=D1_SAL_PER</x:v>
      </x:c>
      <x:c r="J95" s="10" t="s">
        <x:v>118</x:v>
      </x:c>
      <x:c r="K95" s="10" t="s">
        <x:v>54</x:v>
      </x:c>
      <x:c r="L95" s="10" t="s">
        <x:v>123</x:v>
      </x:c>
      <x:c r="M95" s="10" t="s">
        <x:v>124</x:v>
      </x:c>
      <x:c r="N95" s="13">
        <x:v>0.5</x:v>
      </x:c>
      <x:c r="O95" s="13">
        <x:v>0.11111111110000001</x:v>
      </x:c>
      <x:c r="P95" s="13">
        <x:v>5.5555555600000001E-2</x:v>
      </x:c>
      <x:c r="Q95" s="11" t="b">
        <x:v>0</x:v>
      </x:c>
      <x:c r="R95" s="10"/>
      <x:c r="S95" s="10" t="str">
        <x:v>Atualização anual 2025; valores e estatutos preservados no ficheiro fonte.</x:v>
      </x:c>
      <x:c r="T95" s="12" t="n">
        <x:f t="shared" ca="1" si="7">(COUNTIF($D$83:$D$109,"&lt;"&amp;D95)+(COUNTIF($D$83:$D$109,"="&amp;D95)-1)/2)/26*100</x:f>
        <x:v>46.15384615384615</x:v>
      </x:c>
      <x:c r="U95" s="12" t="n">
        <x:f t="shared" ca="1" si="5">T95*N95</x:f>
        <x:v>23.076923076923077</x:v>
      </x:c>
      <x:c r="V95" s="12" t="n">
        <x:f t="shared" ca="1" si="6">U95/9</x:f>
        <x:v>2.564102564102564</x:v>
      </x:c>
    </x:row>
    <x:row r="96">
      <x:c r="A96" s="10" t="s">
        <x:v>121</x:v>
      </x:c>
      <x:c r="B96" s="10" t="s">
        <x:v>81</x:v>
      </x:c>
      <x:c r="C96" s="10" t="s">
        <x:v>82</x:v>
      </x:c>
      <x:c r="D96" s="12" t="n">
        <x:v>30217</x:v>
      </x:c>
      <x:c r="E96" s="10" t="s">
        <x:v>122</x:v>
      </x:c>
      <x:c r="F96" s="10" t="n">
        <x:v>2025</x:v>
      </x:c>
      <x:c r="G96" s="10" t="str">
        <x:v>Eurostat · extração 2026-10-07</x:v>
      </x:c>
      <x:c r="H96" s="10" t="str">
        <x:v>nama_10_lp_ulc</x:v>
      </x:c>
      <x:c r="I96" s="10" t="str">
        <x:v>https://ec.europa.eu/eurostat/api/dissemination/statistics/1.0/data/nama_10_lp_ulc?lang=en&amp;time=2025&amp;unit=PPS_EU27_2020&amp;na_item=D1_SAL_PER</x:v>
      </x:c>
      <x:c r="J96" s="10" t="s">
        <x:v>118</x:v>
      </x:c>
      <x:c r="K96" s="10" t="s">
        <x:v>54</x:v>
      </x:c>
      <x:c r="L96" s="10" t="s">
        <x:v>123</x:v>
      </x:c>
      <x:c r="M96" s="10" t="s">
        <x:v>124</x:v>
      </x:c>
      <x:c r="N96" s="13">
        <x:v>0.5</x:v>
      </x:c>
      <x:c r="O96" s="13">
        <x:v>0.11111111110000001</x:v>
      </x:c>
      <x:c r="P96" s="13">
        <x:v>5.5555555600000001E-2</x:v>
      </x:c>
      <x:c r="Q96" s="11" t="b">
        <x:v>0</x:v>
      </x:c>
      <x:c r="R96" s="10"/>
      <x:c r="S96" s="10" t="str">
        <x:v>Atualização anual 2025; valores e estatutos preservados no ficheiro fonte.</x:v>
      </x:c>
      <x:c r="T96" s="12" t="n">
        <x:f t="shared" ca="1" si="7">(COUNTIF($D$83:$D$109,"&lt;"&amp;D96)+(COUNTIF($D$83:$D$109,"="&amp;D96)-1)/2)/26*100</x:f>
        <x:v>3.8461538461538463</x:v>
      </x:c>
      <x:c r="U96" s="12" t="n">
        <x:f t="shared" ca="1" si="5">T96*N96</x:f>
        <x:v>1.9230769230769231</x:v>
      </x:c>
      <x:c r="V96" s="12" t="n">
        <x:f t="shared" ca="1" si="6">U96/9</x:f>
        <x:v>0.2136752136752137</x:v>
      </x:c>
    </x:row>
    <x:row r="97">
      <x:c r="A97" s="10" t="s">
        <x:v>121</x:v>
      </x:c>
      <x:c r="B97" s="10" t="s">
        <x:v>83</x:v>
      </x:c>
      <x:c r="C97" s="10" t="s">
        <x:v>84</x:v>
      </x:c>
      <x:c r="D97" s="12" t="n">
        <x:v>57615</x:v>
      </x:c>
      <x:c r="E97" s="10" t="s">
        <x:v>122</x:v>
      </x:c>
      <x:c r="F97" s="10" t="n">
        <x:v>2025</x:v>
      </x:c>
      <x:c r="G97" s="10" t="str">
        <x:v>Eurostat · extração 2026-10-07</x:v>
      </x:c>
      <x:c r="H97" s="10" t="str">
        <x:v>nama_10_lp_ulc</x:v>
      </x:c>
      <x:c r="I97" s="10" t="str">
        <x:v>https://ec.europa.eu/eurostat/api/dissemination/statistics/1.0/data/nama_10_lp_ulc?lang=en&amp;time=2025&amp;unit=PPS_EU27_2020&amp;na_item=D1_SAL_PER</x:v>
      </x:c>
      <x:c r="J97" s="10" t="s">
        <x:v>118</x:v>
      </x:c>
      <x:c r="K97" s="10" t="s">
        <x:v>54</x:v>
      </x:c>
      <x:c r="L97" s="10" t="s">
        <x:v>123</x:v>
      </x:c>
      <x:c r="M97" s="10" t="s">
        <x:v>124</x:v>
      </x:c>
      <x:c r="N97" s="13">
        <x:v>0.5</x:v>
      </x:c>
      <x:c r="O97" s="13">
        <x:v>0.11111111110000001</x:v>
      </x:c>
      <x:c r="P97" s="13">
        <x:v>5.5555555600000001E-2</x:v>
      </x:c>
      <x:c r="Q97" s="11" t="b">
        <x:v>0</x:v>
      </x:c>
      <x:c r="R97" s="10"/>
      <x:c r="S97" s="10" t="str">
        <x:v>Atualização anual 2025; valores e estatutos preservados no ficheiro fonte.</x:v>
      </x:c>
      <x:c r="T97" s="12" t="n">
        <x:f t="shared" ca="1" si="7">(COUNTIF($D$83:$D$109,"&lt;"&amp;D97)+(COUNTIF($D$83:$D$109,"="&amp;D97)-1)/2)/26*100</x:f>
        <x:v>92.3076923076923</x:v>
      </x:c>
      <x:c r="U97" s="12" t="n">
        <x:f t="shared" ca="1" si="5">T97*N97</x:f>
        <x:v>46.15384615384615</x:v>
      </x:c>
      <x:c r="V97" s="12" t="n">
        <x:f t="shared" ca="1" si="6">U97/9</x:f>
        <x:v>5.128205128205128</x:v>
      </x:c>
    </x:row>
    <x:row r="98">
      <x:c r="A98" s="10" t="s">
        <x:v>121</x:v>
      </x:c>
      <x:c r="B98" s="10" t="s">
        <x:v>85</x:v>
      </x:c>
      <x:c r="C98" s="10" t="s">
        <x:v>86</x:v>
      </x:c>
      <x:c r="D98" s="12" t="n">
        <x:v>45560.6</x:v>
      </x:c>
      <x:c r="E98" s="10" t="s">
        <x:v>122</x:v>
      </x:c>
      <x:c r="F98" s="10" t="n">
        <x:v>2025</x:v>
      </x:c>
      <x:c r="G98" s="10" t="str">
        <x:v>Eurostat · extração 2026-10-07</x:v>
      </x:c>
      <x:c r="H98" s="10" t="str">
        <x:v>nama_10_lp_ulc</x:v>
      </x:c>
      <x:c r="I98" s="10" t="str">
        <x:v>https://ec.europa.eu/eurostat/api/dissemination/statistics/1.0/data/nama_10_lp_ulc?lang=en&amp;time=2025&amp;unit=PPS_EU27_2020&amp;na_item=D1_SAL_PER</x:v>
      </x:c>
      <x:c r="J98" s="10" t="s">
        <x:v>118</x:v>
      </x:c>
      <x:c r="K98" s="10" t="s">
        <x:v>54</x:v>
      </x:c>
      <x:c r="L98" s="10" t="s">
        <x:v>123</x:v>
      </x:c>
      <x:c r="M98" s="10" t="s">
        <x:v>124</x:v>
      </x:c>
      <x:c r="N98" s="13">
        <x:v>0.5</x:v>
      </x:c>
      <x:c r="O98" s="13">
        <x:v>0.11111111110000001</x:v>
      </x:c>
      <x:c r="P98" s="13">
        <x:v>5.5555555600000001E-2</x:v>
      </x:c>
      <x:c r="Q98" s="11" t="b">
        <x:v>0</x:v>
      </x:c>
      <x:c r="R98" s="10"/>
      <x:c r="S98" s="10" t="str">
        <x:v>Atualização anual 2025; valores e estatutos preservados no ficheiro fonte.</x:v>
      </x:c>
      <x:c r="T98" s="12" t="n">
        <x:f t="shared" ca="1" si="7">(COUNTIF($D$83:$D$109,"&lt;"&amp;D98)+(COUNTIF($D$83:$D$109,"="&amp;D98)-1)/2)/26*100</x:f>
        <x:v>57.692307692307686</x:v>
      </x:c>
      <x:c r="U98" s="12" t="n">
        <x:f t="shared" ca="1" si="5">T98*N98</x:f>
        <x:v>28.846153846153843</x:v>
      </x:c>
      <x:c r="V98" s="12" t="n">
        <x:f t="shared" ca="1" si="6">U98/9</x:f>
        <x:v>3.205128205128205</x:v>
      </x:c>
    </x:row>
    <x:row r="99">
      <x:c r="A99" s="10" t="s">
        <x:v>121</x:v>
      </x:c>
      <x:c r="B99" s="10" t="s">
        <x:v>87</x:v>
      </x:c>
      <x:c r="C99" s="10" t="s">
        <x:v>88</x:v>
      </x:c>
      <x:c r="D99" s="12" t="n">
        <x:v>40518.5</x:v>
      </x:c>
      <x:c r="E99" s="10" t="s">
        <x:v>122</x:v>
      </x:c>
      <x:c r="F99" s="10" t="n">
        <x:v>2025</x:v>
      </x:c>
      <x:c r="G99" s="10" t="str">
        <x:v>Eurostat · extração 2026-10-07</x:v>
      </x:c>
      <x:c r="H99" s="10" t="str">
        <x:v>nama_10_lp_ulc</x:v>
      </x:c>
      <x:c r="I99" s="10" t="str">
        <x:v>https://ec.europa.eu/eurostat/api/dissemination/statistics/1.0/data/nama_10_lp_ulc?lang=en&amp;time=2025&amp;unit=PPS_EU27_2020&amp;na_item=D1_SAL_PER</x:v>
      </x:c>
      <x:c r="J99" s="10" t="s">
        <x:v>118</x:v>
      </x:c>
      <x:c r="K99" s="10" t="s">
        <x:v>54</x:v>
      </x:c>
      <x:c r="L99" s="10" t="s">
        <x:v>123</x:v>
      </x:c>
      <x:c r="M99" s="10" t="s">
        <x:v>124</x:v>
      </x:c>
      <x:c r="N99" s="13">
        <x:v>0.5</x:v>
      </x:c>
      <x:c r="O99" s="13">
        <x:v>0.11111111110000001</x:v>
      </x:c>
      <x:c r="P99" s="13">
        <x:v>5.5555555600000001E-2</x:v>
      </x:c>
      <x:c r="Q99" s="11" t="b">
        <x:v>0</x:v>
      </x:c>
      <x:c r="R99" s="10"/>
      <x:c r="S99" s="10" t="str">
        <x:v>Atualização anual 2025; valores e estatutos preservados no ficheiro fonte.</x:v>
      </x:c>
      <x:c r="T99" s="12" t="n">
        <x:f t="shared" ca="1" si="7">(COUNTIF($D$83:$D$109,"&lt;"&amp;D99)+(COUNTIF($D$83:$D$109,"="&amp;D99)-1)/2)/26*100</x:f>
        <x:v>50</x:v>
      </x:c>
      <x:c r="U99" s="12" t="n">
        <x:f t="shared" ca="1" si="5">T99*N99</x:f>
        <x:v>25</x:v>
      </x:c>
      <x:c r="V99" s="12" t="n">
        <x:f t="shared" ca="1" si="6">U99/9</x:f>
        <x:v>2.7777777777777777</x:v>
      </x:c>
    </x:row>
    <x:row r="100">
      <x:c r="A100" s="10" t="s">
        <x:v>121</x:v>
      </x:c>
      <x:c r="B100" s="10" t="s">
        <x:v>89</x:v>
      </x:c>
      <x:c r="C100" s="10" t="s">
        <x:v>90</x:v>
      </x:c>
      <x:c r="D100" s="12" t="n">
        <x:v>69910.8</x:v>
      </x:c>
      <x:c r="E100" s="10" t="s">
        <x:v>122</x:v>
      </x:c>
      <x:c r="F100" s="10" t="n">
        <x:v>2025</x:v>
      </x:c>
      <x:c r="G100" s="10" t="str">
        <x:v>Eurostat · extração 2026-10-07</x:v>
      </x:c>
      <x:c r="H100" s="10" t="str">
        <x:v>nama_10_lp_ulc</x:v>
      </x:c>
      <x:c r="I100" s="10" t="str">
        <x:v>https://ec.europa.eu/eurostat/api/dissemination/statistics/1.0/data/nama_10_lp_ulc?lang=en&amp;time=2025&amp;unit=PPS_EU27_2020&amp;na_item=D1_SAL_PER</x:v>
      </x:c>
      <x:c r="J100" s="10" t="s">
        <x:v>118</x:v>
      </x:c>
      <x:c r="K100" s="10" t="s">
        <x:v>54</x:v>
      </x:c>
      <x:c r="L100" s="10" t="s">
        <x:v>123</x:v>
      </x:c>
      <x:c r="M100" s="10" t="s">
        <x:v>124</x:v>
      </x:c>
      <x:c r="N100" s="13">
        <x:v>0.5</x:v>
      </x:c>
      <x:c r="O100" s="13">
        <x:v>0.11111111110000001</x:v>
      </x:c>
      <x:c r="P100" s="13">
        <x:v>5.5555555600000001E-2</x:v>
      </x:c>
      <x:c r="Q100" s="11" t="b">
        <x:v>0</x:v>
      </x:c>
      <x:c r="R100" s="10"/>
      <x:c r="S100" s="10" t="str">
        <x:v>Atualização anual 2025; valores e estatutos preservados no ficheiro fonte.</x:v>
      </x:c>
      <x:c r="T100" s="12" t="n">
        <x:f t="shared" ca="1" si="7">(COUNTIF($D$83:$D$109,"&lt;"&amp;D100)+(COUNTIF($D$83:$D$109,"="&amp;D100)-1)/2)/26*100</x:f>
        <x:v>100</x:v>
      </x:c>
      <x:c r="U100" s="12" t="n">
        <x:f t="shared" ca="1" si="5">T100*N100</x:f>
        <x:v>50</x:v>
      </x:c>
      <x:c r="V100" s="12" t="n">
        <x:f t="shared" ca="1" si="6">U100/9</x:f>
        <x:v>5.555555555555555</x:v>
      </x:c>
    </x:row>
    <x:row r="101">
      <x:c r="A101" s="10" t="s">
        <x:v>121</x:v>
      </x:c>
      <x:c r="B101" s="10" t="s">
        <x:v>91</x:v>
      </x:c>
      <x:c r="C101" s="10" t="s">
        <x:v>92</x:v>
      </x:c>
      <x:c r="D101" s="12" t="n">
        <x:v>34341</x:v>
      </x:c>
      <x:c r="E101" s="10" t="s">
        <x:v>122</x:v>
      </x:c>
      <x:c r="F101" s="10" t="n">
        <x:v>2025</x:v>
      </x:c>
      <x:c r="G101" s="10" t="str">
        <x:v>Eurostat · extração 2026-10-07</x:v>
      </x:c>
      <x:c r="H101" s="10" t="str">
        <x:v>nama_10_lp_ulc</x:v>
      </x:c>
      <x:c r="I101" s="10" t="str">
        <x:v>https://ec.europa.eu/eurostat/api/dissemination/statistics/1.0/data/nama_10_lp_ulc?lang=en&amp;time=2025&amp;unit=PPS_EU27_2020&amp;na_item=D1_SAL_PER</x:v>
      </x:c>
      <x:c r="J101" s="10" t="s">
        <x:v>118</x:v>
      </x:c>
      <x:c r="K101" s="10" t="s">
        <x:v>54</x:v>
      </x:c>
      <x:c r="L101" s="10" t="s">
        <x:v>123</x:v>
      </x:c>
      <x:c r="M101" s="10" t="s">
        <x:v>124</x:v>
      </x:c>
      <x:c r="N101" s="13">
        <x:v>0.5</x:v>
      </x:c>
      <x:c r="O101" s="13">
        <x:v>0.11111111110000001</x:v>
      </x:c>
      <x:c r="P101" s="13">
        <x:v>5.5555555600000001E-2</x:v>
      </x:c>
      <x:c r="Q101" s="11" t="b">
        <x:v>0</x:v>
      </x:c>
      <x:c r="R101" s="10"/>
      <x:c r="S101" s="10" t="str">
        <x:v>Atualização anual 2025; valores e estatutos preservados no ficheiro fonte.</x:v>
      </x:c>
      <x:c r="T101" s="12" t="n">
        <x:f t="shared" ca="1" si="7">(COUNTIF($D$83:$D$109,"&lt;"&amp;D101)+(COUNTIF($D$83:$D$109,"="&amp;D101)-1)/2)/26*100</x:f>
        <x:v>11.538461538461538</x:v>
      </x:c>
      <x:c r="U101" s="12" t="n">
        <x:f t="shared" ca="1" si="5">T101*N101</x:f>
        <x:v>5.769230769230769</x:v>
      </x:c>
      <x:c r="V101" s="12" t="n">
        <x:f t="shared" ca="1" si="6">U101/9</x:f>
        <x:v>0.641025641025641</x:v>
      </x:c>
    </x:row>
    <x:row r="102">
      <x:c r="A102" s="10" t="s">
        <x:v>121</x:v>
      </x:c>
      <x:c r="B102" s="10" t="s">
        <x:v>93</x:v>
      </x:c>
      <x:c r="C102" s="10" t="s">
        <x:v>94</x:v>
      </x:c>
      <x:c r="D102" s="12" t="n">
        <x:v>39293.5</x:v>
      </x:c>
      <x:c r="E102" s="10" t="s">
        <x:v>122</x:v>
      </x:c>
      <x:c r="F102" s="10" t="n">
        <x:v>2025</x:v>
      </x:c>
      <x:c r="G102" s="10" t="str">
        <x:v>Eurostat · extração 2026-10-07</x:v>
      </x:c>
      <x:c r="H102" s="10" t="str">
        <x:v>nama_10_lp_ulc</x:v>
      </x:c>
      <x:c r="I102" s="10" t="str">
        <x:v>https://ec.europa.eu/eurostat/api/dissemination/statistics/1.0/data/nama_10_lp_ulc?lang=en&amp;time=2025&amp;unit=PPS_EU27_2020&amp;na_item=D1_SAL_PER</x:v>
      </x:c>
      <x:c r="J102" s="10" t="s">
        <x:v>118</x:v>
      </x:c>
      <x:c r="K102" s="10" t="s">
        <x:v>54</x:v>
      </x:c>
      <x:c r="L102" s="10" t="s">
        <x:v>123</x:v>
      </x:c>
      <x:c r="M102" s="10" t="s">
        <x:v>124</x:v>
      </x:c>
      <x:c r="N102" s="13">
        <x:v>0.5</x:v>
      </x:c>
      <x:c r="O102" s="13">
        <x:v>0.11111111110000001</x:v>
      </x:c>
      <x:c r="P102" s="13">
        <x:v>5.5555555600000001E-2</x:v>
      </x:c>
      <x:c r="Q102" s="11" t="b">
        <x:v>0</x:v>
      </x:c>
      <x:c r="R102" s="10"/>
      <x:c r="S102" s="10" t="str">
        <x:v>Atualização anual 2025; valores e estatutos preservados no ficheiro fonte.</x:v>
      </x:c>
      <x:c r="T102" s="12" t="n">
        <x:f t="shared" ca="1" si="7">(COUNTIF($D$83:$D$109,"&lt;"&amp;D102)+(COUNTIF($D$83:$D$109,"="&amp;D102)-1)/2)/26*100</x:f>
        <x:v>42.30769230769231</x:v>
      </x:c>
      <x:c r="U102" s="12" t="n">
        <x:f t="shared" ca="1" si="5">T102*N102</x:f>
        <x:v>21.153846153846153</x:v>
      </x:c>
      <x:c r="V102" s="12" t="n">
        <x:f t="shared" ca="1" si="6">U102/9</x:f>
        <x:v>2.3504273504273505</x:v>
      </x:c>
    </x:row>
    <x:row r="103">
      <x:c r="A103" s="10" t="s">
        <x:v>121</x:v>
      </x:c>
      <x:c r="B103" s="10" t="s">
        <x:v>95</x:v>
      </x:c>
      <x:c r="C103" s="10" t="s">
        <x:v>96</x:v>
      </x:c>
      <x:c r="D103" s="12" t="n">
        <x:v>55060.5</x:v>
      </x:c>
      <x:c r="E103" s="10" t="s">
        <x:v>122</x:v>
      </x:c>
      <x:c r="F103" s="10" t="n">
        <x:v>2025</x:v>
      </x:c>
      <x:c r="G103" s="10" t="str">
        <x:v>Eurostat · extração 2026-10-07</x:v>
      </x:c>
      <x:c r="H103" s="10" t="str">
        <x:v>nama_10_lp_ulc</x:v>
      </x:c>
      <x:c r="I103" s="10" t="str">
        <x:v>https://ec.europa.eu/eurostat/api/dissemination/statistics/1.0/data/nama_10_lp_ulc?lang=en&amp;time=2025&amp;unit=PPS_EU27_2020&amp;na_item=D1_SAL_PER</x:v>
      </x:c>
      <x:c r="J103" s="10" t="s">
        <x:v>118</x:v>
      </x:c>
      <x:c r="K103" s="10" t="s">
        <x:v>54</x:v>
      </x:c>
      <x:c r="L103" s="10" t="s">
        <x:v>123</x:v>
      </x:c>
      <x:c r="M103" s="10" t="s">
        <x:v>124</x:v>
      </x:c>
      <x:c r="N103" s="13">
        <x:v>0.5</x:v>
      </x:c>
      <x:c r="O103" s="13">
        <x:v>0.11111111110000001</x:v>
      </x:c>
      <x:c r="P103" s="13">
        <x:v>5.5555555600000001E-2</x:v>
      </x:c>
      <x:c r="Q103" s="11" t="b">
        <x:v>0</x:v>
      </x:c>
      <x:c r="R103" s="10"/>
      <x:c r="S103" s="10" t="str">
        <x:v>Atualização anual 2025; valores e estatutos preservados no ficheiro fonte.</x:v>
      </x:c>
      <x:c r="T103" s="12" t="n">
        <x:f t="shared" ca="1" si="7">(COUNTIF($D$83:$D$109,"&lt;"&amp;D103)+(COUNTIF($D$83:$D$109,"="&amp;D103)-1)/2)/26*100</x:f>
        <x:v>84.61538461538461</x:v>
      </x:c>
      <x:c r="U103" s="12" t="n">
        <x:f t="shared" ca="1" si="5">T103*N103</x:f>
        <x:v>42.30769230769231</x:v>
      </x:c>
      <x:c r="V103" s="12" t="n">
        <x:f t="shared" ca="1" si="6">U103/9</x:f>
        <x:v>4.700854700854701</x:v>
      </x:c>
    </x:row>
    <x:row r="104">
      <x:c r="A104" s="10" t="s">
        <x:v>121</x:v>
      </x:c>
      <x:c r="B104" s="10" t="s">
        <x:v>97</x:v>
      </x:c>
      <x:c r="C104" s="10" t="s">
        <x:v>98</x:v>
      </x:c>
      <x:c r="D104" s="12" t="n">
        <x:v>37644.1</x:v>
      </x:c>
      <x:c r="E104" s="10" t="s">
        <x:v>122</x:v>
      </x:c>
      <x:c r="F104" s="10" t="n">
        <x:v>2025</x:v>
      </x:c>
      <x:c r="G104" s="10" t="str">
        <x:v>Eurostat · extração 2026-10-07</x:v>
      </x:c>
      <x:c r="H104" s="10" t="str">
        <x:v>nama_10_lp_ulc</x:v>
      </x:c>
      <x:c r="I104" s="10" t="str">
        <x:v>https://ec.europa.eu/eurostat/api/dissemination/statistics/1.0/data/nama_10_lp_ulc?lang=en&amp;time=2025&amp;unit=PPS_EU27_2020&amp;na_item=D1_SAL_PER</x:v>
      </x:c>
      <x:c r="J104" s="10" t="s">
        <x:v>118</x:v>
      </x:c>
      <x:c r="K104" s="10" t="s">
        <x:v>54</x:v>
      </x:c>
      <x:c r="L104" s="10" t="s">
        <x:v>123</x:v>
      </x:c>
      <x:c r="M104" s="10" t="s">
        <x:v>124</x:v>
      </x:c>
      <x:c r="N104" s="13">
        <x:v>0.5</x:v>
      </x:c>
      <x:c r="O104" s="13">
        <x:v>0.11111111110000001</x:v>
      </x:c>
      <x:c r="P104" s="13">
        <x:v>5.5555555600000001E-2</x:v>
      </x:c>
      <x:c r="Q104" s="11" t="b">
        <x:v>0</x:v>
      </x:c>
      <x:c r="R104" s="10"/>
      <x:c r="S104" s="10" t="str">
        <x:v>Atualização anual 2025; valores e estatutos preservados no ficheiro fonte.</x:v>
      </x:c>
      <x:c r="T104" s="12" t="n">
        <x:f t="shared" ca="1" si="7">(COUNTIF($D$83:$D$109,"&lt;"&amp;D104)+(COUNTIF($D$83:$D$109,"="&amp;D104)-1)/2)/26*100</x:f>
        <x:v>19.230769230769234</x:v>
      </x:c>
      <x:c r="U104" s="12" t="n">
        <x:f t="shared" ca="1" si="5">T104*N104</x:f>
        <x:v>9.615384615384617</x:v>
      </x:c>
      <x:c r="V104" s="12" t="n">
        <x:f t="shared" ca="1" si="6">U104/9</x:f>
        <x:v>1.0683760683760686</x:v>
      </x:c>
    </x:row>
    <x:row r="105">
      <x:c r="A105" s="10" t="s">
        <x:v>121</x:v>
      </x:c>
      <x:c r="B105" s="10" t="s">
        <x:v>99</x:v>
      </x:c>
      <x:c r="C105" s="10" t="s">
        <x:v>100</x:v>
      </x:c>
      <x:c r="D105" s="12" t="n">
        <x:v>38805.2</x:v>
      </x:c>
      <x:c r="E105" s="10" t="s">
        <x:v>122</x:v>
      </x:c>
      <x:c r="F105" s="10" t="n">
        <x:v>2025</x:v>
      </x:c>
      <x:c r="G105" s="10" t="str">
        <x:v>Eurostat · extração 2026-10-07</x:v>
      </x:c>
      <x:c r="H105" s="10" t="str">
        <x:v>nama_10_lp_ulc</x:v>
      </x:c>
      <x:c r="I105" s="10" t="str">
        <x:v>https://ec.europa.eu/eurostat/api/dissemination/statistics/1.0/data/nama_10_lp_ulc?lang=en&amp;time=2025&amp;unit=PPS_EU27_2020&amp;na_item=D1_SAL_PER</x:v>
      </x:c>
      <x:c r="J105" s="10" t="s">
        <x:v>118</x:v>
      </x:c>
      <x:c r="K105" s="10" t="s">
        <x:v>54</x:v>
      </x:c>
      <x:c r="L105" s="10" t="s">
        <x:v>123</x:v>
      </x:c>
      <x:c r="M105" s="10" t="s">
        <x:v>124</x:v>
      </x:c>
      <x:c r="N105" s="13">
        <x:v>0.5</x:v>
      </x:c>
      <x:c r="O105" s="13">
        <x:v>0.11111111110000001</x:v>
      </x:c>
      <x:c r="P105" s="13">
        <x:v>5.5555555600000001E-2</x:v>
      </x:c>
      <x:c r="Q105" s="11" t="b">
        <x:v>0</x:v>
      </x:c>
      <x:c r="R105" s="10"/>
      <x:c r="S105" s="10" t="str">
        <x:v>Atualização anual 2025; valores e estatutos preservados no ficheiro fonte.</x:v>
      </x:c>
      <x:c r="T105" s="12" t="n">
        <x:f t="shared" ca="1" si="7">(COUNTIF($D$83:$D$109,"&lt;"&amp;D105)+(COUNTIF($D$83:$D$109,"="&amp;D105)-1)/2)/26*100</x:f>
        <x:v>34.61538461538461</x:v>
      </x:c>
      <x:c r="U105" s="12" t="n">
        <x:f t="shared" ca="1" si="5">T105*N105</x:f>
        <x:v>17.307692307692307</x:v>
      </x:c>
      <x:c r="V105" s="12" t="n">
        <x:f t="shared" ca="1" si="6">U105/9</x:f>
        <x:v>1.923076923076923</x:v>
      </x:c>
    </x:row>
    <x:row r="106">
      <x:c r="A106" s="10" t="s">
        <x:v>121</x:v>
      </x:c>
      <x:c r="B106" s="10" t="s">
        <x:v>101</x:v>
      </x:c>
      <x:c r="C106" s="10" t="s">
        <x:v>102</x:v>
      </x:c>
      <x:c r="D106" s="12" t="n">
        <x:v>38057.7</x:v>
      </x:c>
      <x:c r="E106" s="10" t="s">
        <x:v>122</x:v>
      </x:c>
      <x:c r="F106" s="10" t="n">
        <x:v>2025</x:v>
      </x:c>
      <x:c r="G106" s="10" t="str">
        <x:v>Eurostat · extração 2026-10-07</x:v>
      </x:c>
      <x:c r="H106" s="10" t="str">
        <x:v>nama_10_lp_ulc</x:v>
      </x:c>
      <x:c r="I106" s="10" t="str">
        <x:v>https://ec.europa.eu/eurostat/api/dissemination/statistics/1.0/data/nama_10_lp_ulc?lang=en&amp;time=2025&amp;unit=PPS_EU27_2020&amp;na_item=D1_SAL_PER</x:v>
      </x:c>
      <x:c r="J106" s="10" t="s">
        <x:v>118</x:v>
      </x:c>
      <x:c r="K106" s="10" t="s">
        <x:v>54</x:v>
      </x:c>
      <x:c r="L106" s="10" t="s">
        <x:v>123</x:v>
      </x:c>
      <x:c r="M106" s="10" t="s">
        <x:v>124</x:v>
      </x:c>
      <x:c r="N106" s="13">
        <x:v>0.5</x:v>
      </x:c>
      <x:c r="O106" s="13">
        <x:v>0.11111111110000001</x:v>
      </x:c>
      <x:c r="P106" s="13">
        <x:v>5.5555555600000001E-2</x:v>
      </x:c>
      <x:c r="Q106" s="11" t="b">
        <x:v>0</x:v>
      </x:c>
      <x:c r="R106" s="10"/>
      <x:c r="S106" s="10" t="str">
        <x:v>Atualização anual 2025; valores e estatutos preservados no ficheiro fonte.</x:v>
      </x:c>
      <x:c r="T106" s="12" t="n">
        <x:f t="shared" ca="1" si="7">(COUNTIF($D$83:$D$109,"&lt;"&amp;D106)+(COUNTIF($D$83:$D$109,"="&amp;D106)-1)/2)/26*100</x:f>
        <x:v>26.923076923076923</x:v>
      </x:c>
      <x:c r="U106" s="12" t="n">
        <x:f t="shared" ca="1" si="5">T106*N106</x:f>
        <x:v>13.461538461538462</x:v>
      </x:c>
      <x:c r="V106" s="12" t="n">
        <x:f t="shared" ca="1" si="6">U106/9</x:f>
        <x:v>1.4957264957264957</x:v>
      </x:c>
    </x:row>
    <x:row r="107">
      <x:c r="A107" s="10" t="s">
        <x:v>121</x:v>
      </x:c>
      <x:c r="B107" s="10" t="s">
        <x:v>103</x:v>
      </x:c>
      <x:c r="C107" s="10" t="s">
        <x:v>104</x:v>
      </x:c>
      <x:c r="D107" s="12" t="n">
        <x:v>44848.8</x:v>
      </x:c>
      <x:c r="E107" s="10" t="s">
        <x:v>122</x:v>
      </x:c>
      <x:c r="F107" s="10" t="n">
        <x:v>2025</x:v>
      </x:c>
      <x:c r="G107" s="10" t="str">
        <x:v>Eurostat · extração 2026-10-07</x:v>
      </x:c>
      <x:c r="H107" s="10" t="str">
        <x:v>nama_10_lp_ulc</x:v>
      </x:c>
      <x:c r="I107" s="10" t="str">
        <x:v>https://ec.europa.eu/eurostat/api/dissemination/statistics/1.0/data/nama_10_lp_ulc?lang=en&amp;time=2025&amp;unit=PPS_EU27_2020&amp;na_item=D1_SAL_PER</x:v>
      </x:c>
      <x:c r="J107" s="10" t="s">
        <x:v>118</x:v>
      </x:c>
      <x:c r="K107" s="10" t="s">
        <x:v>54</x:v>
      </x:c>
      <x:c r="L107" s="10" t="s">
        <x:v>123</x:v>
      </x:c>
      <x:c r="M107" s="10" t="s">
        <x:v>124</x:v>
      </x:c>
      <x:c r="N107" s="13">
        <x:v>0.5</x:v>
      </x:c>
      <x:c r="O107" s="13">
        <x:v>0.11111111110000001</x:v>
      </x:c>
      <x:c r="P107" s="13">
        <x:v>5.5555555600000001E-2</x:v>
      </x:c>
      <x:c r="Q107" s="11" t="b">
        <x:v>0</x:v>
      </x:c>
      <x:c r="R107" s="10"/>
      <x:c r="S107" s="10" t="str">
        <x:v>Atualização anual 2025; valores e estatutos preservados no ficheiro fonte.</x:v>
      </x:c>
      <x:c r="T107" s="12" t="n">
        <x:f t="shared" ca="1" si="7">(COUNTIF($D$83:$D$109,"&lt;"&amp;D107)+(COUNTIF($D$83:$D$109,"="&amp;D107)-1)/2)/26*100</x:f>
        <x:v>53.84615384615385</x:v>
      </x:c>
      <x:c r="U107" s="12" t="n">
        <x:f t="shared" ca="1" si="5">T107*N107</x:f>
        <x:v>26.923076923076923</x:v>
      </x:c>
      <x:c r="V107" s="12" t="n">
        <x:f t="shared" ca="1" si="6">U107/9</x:f>
        <x:v>2.9914529914529915</x:v>
      </x:c>
    </x:row>
    <x:row r="108">
      <x:c r="A108" s="10" t="s">
        <x:v>121</x:v>
      </x:c>
      <x:c r="B108" s="10" t="s">
        <x:v>105</x:v>
      </x:c>
      <x:c r="C108" s="10" t="s">
        <x:v>106</x:v>
      </x:c>
      <x:c r="D108" s="12" t="n">
        <x:v>48154.5</x:v>
      </x:c>
      <x:c r="E108" s="10" t="s">
        <x:v>122</x:v>
      </x:c>
      <x:c r="F108" s="10" t="n">
        <x:v>2025</x:v>
      </x:c>
      <x:c r="G108" s="10" t="str">
        <x:v>Eurostat · extração 2026-10-07</x:v>
      </x:c>
      <x:c r="H108" s="10" t="str">
        <x:v>nama_10_lp_ulc</x:v>
      </x:c>
      <x:c r="I108" s="10" t="str">
        <x:v>https://ec.europa.eu/eurostat/api/dissemination/statistics/1.0/data/nama_10_lp_ulc?lang=en&amp;time=2025&amp;unit=PPS_EU27_2020&amp;na_item=D1_SAL_PER</x:v>
      </x:c>
      <x:c r="J108" s="10" t="s">
        <x:v>118</x:v>
      </x:c>
      <x:c r="K108" s="10" t="s">
        <x:v>54</x:v>
      </x:c>
      <x:c r="L108" s="10" t="s">
        <x:v>123</x:v>
      </x:c>
      <x:c r="M108" s="10" t="s">
        <x:v>124</x:v>
      </x:c>
      <x:c r="N108" s="13">
        <x:v>0.5</x:v>
      </x:c>
      <x:c r="O108" s="13">
        <x:v>0.11111111110000001</x:v>
      </x:c>
      <x:c r="P108" s="13">
        <x:v>5.5555555600000001E-2</x:v>
      </x:c>
      <x:c r="Q108" s="11" t="b">
        <x:v>0</x:v>
      </x:c>
      <x:c r="R108" s="10"/>
      <x:c r="S108" s="10" t="str">
        <x:v>Atualização anual 2025; valores e estatutos preservados no ficheiro fonte.</x:v>
      </x:c>
      <x:c r="T108" s="12" t="n">
        <x:f t="shared" ca="1" si="7">(COUNTIF($D$83:$D$109,"&lt;"&amp;D108)+(COUNTIF($D$83:$D$109,"="&amp;D108)-1)/2)/26*100</x:f>
        <x:v>69.23076923076923</x:v>
      </x:c>
      <x:c r="U108" s="12" t="n">
        <x:f t="shared" ca="1" si="5">T108*N108</x:f>
        <x:v>34.61538461538461</x:v>
      </x:c>
      <x:c r="V108" s="12" t="n">
        <x:f t="shared" ca="1" si="6">U108/9</x:f>
        <x:v>3.846153846153846</x:v>
      </x:c>
    </x:row>
    <x:row r="109">
      <x:c r="A109" s="10" t="s">
        <x:v>121</x:v>
      </x:c>
      <x:c r="B109" s="10" t="s">
        <x:v>107</x:v>
      </x:c>
      <x:c r="C109" s="10" t="s">
        <x:v>108</x:v>
      </x:c>
      <x:c r="D109" s="12" t="n">
        <x:v>35155</x:v>
      </x:c>
      <x:c r="E109" s="10" t="s">
        <x:v>122</x:v>
      </x:c>
      <x:c r="F109" s="10" t="n">
        <x:v>2025</x:v>
      </x:c>
      <x:c r="G109" s="10" t="str">
        <x:v>Eurostat · extração 2026-10-07</x:v>
      </x:c>
      <x:c r="H109" s="10" t="str">
        <x:v>nama_10_lp_ulc</x:v>
      </x:c>
      <x:c r="I109" s="10" t="str">
        <x:v>https://ec.europa.eu/eurostat/api/dissemination/statistics/1.0/data/nama_10_lp_ulc?lang=en&amp;time=2025&amp;unit=PPS_EU27_2020&amp;na_item=D1_SAL_PER</x:v>
      </x:c>
      <x:c r="J109" s="10" t="s">
        <x:v>118</x:v>
      </x:c>
      <x:c r="K109" s="10" t="s">
        <x:v>54</x:v>
      </x:c>
      <x:c r="L109" s="10" t="s">
        <x:v>123</x:v>
      </x:c>
      <x:c r="M109" s="10" t="s">
        <x:v>124</x:v>
      </x:c>
      <x:c r="N109" s="13">
        <x:v>0.5</x:v>
      </x:c>
      <x:c r="O109" s="13">
        <x:v>0.11111111110000001</x:v>
      </x:c>
      <x:c r="P109" s="13">
        <x:v>5.5555555600000001E-2</x:v>
      </x:c>
      <x:c r="Q109" s="11" t="b">
        <x:v>0</x:v>
      </x:c>
      <x:c r="R109" s="10"/>
      <x:c r="S109" s="10" t="str">
        <x:v>Atualização anual 2025; valores e estatutos preservados no ficheiro fonte.</x:v>
      </x:c>
      <x:c r="T109" s="12" t="n">
        <x:f t="shared" ca="1" si="7">(COUNTIF($D$83:$D$109,"&lt;"&amp;D109)+(COUNTIF($D$83:$D$109,"="&amp;D109)-1)/2)/26*100</x:f>
        <x:v>15.384615384615385</x:v>
      </x:c>
      <x:c r="U109" s="12" t="n">
        <x:f t="shared" ca="1" si="5">T109*N109</x:f>
        <x:v>7.6923076923076925</x:v>
      </x:c>
      <x:c r="V109" s="12" t="n">
        <x:f t="shared" ca="1" si="6">U109/9</x:f>
        <x:v>0.8547008547008548</x:v>
      </x:c>
    </x:row>
    <x:row r="110">
      <x:c r="A110" s="10" t="s">
        <x:v>125</x:v>
      </x:c>
      <x:c r="B110" s="10" t="s">
        <x:v>48</x:v>
      </x:c>
      <x:c r="C110" s="10" t="s">
        <x:v>49</x:v>
      </x:c>
      <x:c r="D110" s="12">
        <x:v>15.72</x:v>
      </x:c>
      <x:c r="E110" s="10" t="s">
        <x:v>126</x:v>
      </x:c>
      <x:c r="F110" s="10">
        <x:v>2022</x:v>
      </x:c>
      <x:c r="G110" s="10" t="s">
        <x:v>51</x:v>
      </x:c>
      <x:c r="H110" s="10" t="s">
        <x:v>127</x:v>
      </x:c>
      <x:c r="I110" s="10" t="s">
        <x:v>128</x:v>
      </x:c>
      <x:c r="J110" s="10" t="s">
        <x:v>127</x:v>
      </x:c>
      <x:c r="K110" s="10" t="s">
        <x:v>54</x:v>
      </x:c>
      <x:c r="L110" s="10" t="s">
        <x:v>129</x:v>
      </x:c>
      <x:c r="M110" s="10" t="s">
        <x:v>124</x:v>
      </x:c>
      <x:c r="N110" s="13">
        <x:v>0.5</x:v>
      </x:c>
      <x:c r="O110" s="13">
        <x:v>0.11111111110000001</x:v>
      </x:c>
      <x:c r="P110" s="13">
        <x:v>5.5555555600000001E-2</x:v>
      </x:c>
      <x:c r="Q110" s="11" t="b">
        <x:v>0</x:v>
      </x:c>
      <x:c r="R110" s="10"/>
      <x:c r="S110" s="10"/>
      <x:c r="T110" s="12" t="n">
        <x:f t="shared" ref="T110:T136" ca="1" si="8">(COUNTIF($D$110:$D$136,"&lt;"&amp;D110)+(COUNTIF($D$110:$D$136,"="&amp;D110)-1)/2)/26*100</x:f>
        <x:v>76.92307692307693</x:v>
      </x:c>
      <x:c r="U110" s="12" t="n">
        <x:f t="shared" ca="1" si="5">T110*N110</x:f>
        <x:v>38.46153846153847</x:v>
      </x:c>
      <x:c r="V110" s="12" t="n">
        <x:f t="shared" ca="1" si="6">U110/9</x:f>
        <x:v>4.273504273504274</x:v>
      </x:c>
    </x:row>
    <x:row r="111">
      <x:c r="A111" s="10" t="s">
        <x:v>125</x:v>
      </x:c>
      <x:c r="B111" s="10" t="s">
        <x:v>57</x:v>
      </x:c>
      <x:c r="C111" s="10" t="s">
        <x:v>58</x:v>
      </x:c>
      <x:c r="D111" s="12">
        <x:v>21.3</x:v>
      </x:c>
      <x:c r="E111" s="10" t="s">
        <x:v>126</x:v>
      </x:c>
      <x:c r="F111" s="10">
        <x:v>2022</x:v>
      </x:c>
      <x:c r="G111" s="10" t="s">
        <x:v>51</x:v>
      </x:c>
      <x:c r="H111" s="10" t="s">
        <x:v>127</x:v>
      </x:c>
      <x:c r="I111" s="10" t="s">
        <x:v>128</x:v>
      </x:c>
      <x:c r="J111" s="10" t="s">
        <x:v>127</x:v>
      </x:c>
      <x:c r="K111" s="10" t="s">
        <x:v>54</x:v>
      </x:c>
      <x:c r="L111" s="10" t="s">
        <x:v>129</x:v>
      </x:c>
      <x:c r="M111" s="10" t="s">
        <x:v>124</x:v>
      </x:c>
      <x:c r="N111" s="13">
        <x:v>0.5</x:v>
      </x:c>
      <x:c r="O111" s="13">
        <x:v>0.11111111110000001</x:v>
      </x:c>
      <x:c r="P111" s="13">
        <x:v>5.5555555600000001E-2</x:v>
      </x:c>
      <x:c r="Q111" s="11" t="b">
        <x:v>0</x:v>
      </x:c>
      <x:c r="R111" s="10"/>
      <x:c r="S111" s="10"/>
      <x:c r="T111" s="12" t="n">
        <x:f t="shared" ca="1" si="8">(COUNTIF($D$110:$D$136,"&lt;"&amp;D111)+(COUNTIF($D$110:$D$136,"="&amp;D111)-1)/2)/26*100</x:f>
        <x:v>96.15384615384616</x:v>
      </x:c>
      <x:c r="U111" s="12" t="n">
        <x:f t="shared" ca="1" si="5">T111*N111</x:f>
        <x:v>48.07692307692308</x:v>
      </x:c>
      <x:c r="V111" s="12" t="n">
        <x:f t="shared" ca="1" si="6">U111/9</x:f>
        <x:v>5.341880341880342</x:v>
      </x:c>
    </x:row>
    <x:row r="112">
      <x:c r="A112" s="10" t="s">
        <x:v>125</x:v>
      </x:c>
      <x:c r="B112" s="10" t="s">
        <x:v>59</x:v>
      </x:c>
      <x:c r="C112" s="10" t="s">
        <x:v>60</x:v>
      </x:c>
      <x:c r="D112" s="12">
        <x:v>6.72</x:v>
      </x:c>
      <x:c r="E112" s="10" t="s">
        <x:v>126</x:v>
      </x:c>
      <x:c r="F112" s="10">
        <x:v>2022</x:v>
      </x:c>
      <x:c r="G112" s="10" t="s">
        <x:v>51</x:v>
      </x:c>
      <x:c r="H112" s="10" t="s">
        <x:v>127</x:v>
      </x:c>
      <x:c r="I112" s="10" t="s">
        <x:v>128</x:v>
      </x:c>
      <x:c r="J112" s="10" t="s">
        <x:v>127</x:v>
      </x:c>
      <x:c r="K112" s="10" t="s">
        <x:v>54</x:v>
      </x:c>
      <x:c r="L112" s="10" t="s">
        <x:v>129</x:v>
      </x:c>
      <x:c r="M112" s="10" t="s">
        <x:v>124</x:v>
      </x:c>
      <x:c r="N112" s="13">
        <x:v>0.5</x:v>
      </x:c>
      <x:c r="O112" s="13">
        <x:v>0.11111111110000001</x:v>
      </x:c>
      <x:c r="P112" s="13">
        <x:v>5.5555555600000001E-2</x:v>
      </x:c>
      <x:c r="Q112" s="11" t="b">
        <x:v>0</x:v>
      </x:c>
      <x:c r="R112" s="10"/>
      <x:c r="S112" s="10"/>
      <x:c r="T112" s="12" t="n">
        <x:f t="shared" ca="1" si="8">(COUNTIF($D$110:$D$136,"&lt;"&amp;D112)+(COUNTIF($D$110:$D$136,"="&amp;D112)-1)/2)/26*100</x:f>
        <x:v>0</x:v>
      </x:c>
      <x:c r="U112" s="12" t="n">
        <x:f t="shared" ca="1" si="5">T112*N112</x:f>
        <x:v>0</x:v>
      </x:c>
      <x:c r="V112" s="12" t="n">
        <x:f t="shared" ca="1" si="6">U112/9</x:f>
        <x:v>0</x:v>
      </x:c>
    </x:row>
    <x:row r="113">
      <x:c r="A113" s="10" t="s">
        <x:v>125</x:v>
      </x:c>
      <x:c r="B113" s="10" t="s">
        <x:v>61</x:v>
      </x:c>
      <x:c r="C113" s="10" t="s">
        <x:v>62</x:v>
      </x:c>
      <x:c r="D113" s="12">
        <x:v>9.9600000000000009</x:v>
      </x:c>
      <x:c r="E113" s="10" t="s">
        <x:v>126</x:v>
      </x:c>
      <x:c r="F113" s="10">
        <x:v>2022</x:v>
      </x:c>
      <x:c r="G113" s="10" t="s">
        <x:v>51</x:v>
      </x:c>
      <x:c r="H113" s="10" t="s">
        <x:v>127</x:v>
      </x:c>
      <x:c r="I113" s="10" t="s">
        <x:v>128</x:v>
      </x:c>
      <x:c r="J113" s="10" t="s">
        <x:v>127</x:v>
      </x:c>
      <x:c r="K113" s="10" t="s">
        <x:v>54</x:v>
      </x:c>
      <x:c r="L113" s="10" t="s">
        <x:v>129</x:v>
      </x:c>
      <x:c r="M113" s="10" t="s">
        <x:v>124</x:v>
      </x:c>
      <x:c r="N113" s="13">
        <x:v>0.5</x:v>
      </x:c>
      <x:c r="O113" s="13">
        <x:v>0.11111111110000001</x:v>
      </x:c>
      <x:c r="P113" s="13">
        <x:v>5.5555555600000001E-2</x:v>
      </x:c>
      <x:c r="Q113" s="11" t="b">
        <x:v>0</x:v>
      </x:c>
      <x:c r="R113" s="10"/>
      <x:c r="S113" s="10"/>
      <x:c r="T113" s="12" t="n">
        <x:f t="shared" ca="1" si="8">(COUNTIF($D$110:$D$136,"&lt;"&amp;D113)+(COUNTIF($D$110:$D$136,"="&amp;D113)-1)/2)/26*100</x:f>
        <x:v>30.76923076923077</x:v>
      </x:c>
      <x:c r="U113" s="12" t="n">
        <x:f t="shared" ca="1" si="5">T113*N113</x:f>
        <x:v>15.384615384615385</x:v>
      </x:c>
      <x:c r="V113" s="12" t="n">
        <x:f t="shared" ca="1" si="6">U113/9</x:f>
        <x:v>1.7094017094017095</x:v>
      </x:c>
    </x:row>
    <x:row r="114">
      <x:c r="A114" s="10" t="s">
        <x:v>125</x:v>
      </x:c>
      <x:c r="B114" s="10" t="s">
        <x:v>63</x:v>
      </x:c>
      <x:c r="C114" s="10" t="s">
        <x:v>64</x:v>
      </x:c>
      <x:c r="D114" s="12">
        <x:v>10.210000000000001</x:v>
      </x:c>
      <x:c r="E114" s="10" t="s">
        <x:v>126</x:v>
      </x:c>
      <x:c r="F114" s="10">
        <x:v>2022</x:v>
      </x:c>
      <x:c r="G114" s="10" t="s">
        <x:v>51</x:v>
      </x:c>
      <x:c r="H114" s="10" t="s">
        <x:v>127</x:v>
      </x:c>
      <x:c r="I114" s="10" t="s">
        <x:v>128</x:v>
      </x:c>
      <x:c r="J114" s="10" t="s">
        <x:v>127</x:v>
      </x:c>
      <x:c r="K114" s="10" t="s">
        <x:v>54</x:v>
      </x:c>
      <x:c r="L114" s="10" t="s">
        <x:v>129</x:v>
      </x:c>
      <x:c r="M114" s="10" t="s">
        <x:v>124</x:v>
      </x:c>
      <x:c r="N114" s="13">
        <x:v>0.5</x:v>
      </x:c>
      <x:c r="O114" s="13">
        <x:v>0.11111111110000001</x:v>
      </x:c>
      <x:c r="P114" s="13">
        <x:v>5.5555555600000001E-2</x:v>
      </x:c>
      <x:c r="Q114" s="11" t="b">
        <x:v>0</x:v>
      </x:c>
      <x:c r="R114" s="10"/>
      <x:c r="S114" s="10"/>
      <x:c r="T114" s="12" t="n">
        <x:f t="shared" ca="1" si="8">(COUNTIF($D$110:$D$136,"&lt;"&amp;D114)+(COUNTIF($D$110:$D$136,"="&amp;D114)-1)/2)/26*100</x:f>
        <x:v>34.61538461538461</x:v>
      </x:c>
      <x:c r="U114" s="12" t="n">
        <x:f t="shared" ca="1" si="5">T114*N114</x:f>
        <x:v>17.307692307692307</x:v>
      </x:c>
      <x:c r="V114" s="12" t="n">
        <x:f t="shared" ca="1" si="6">U114/9</x:f>
        <x:v>1.923076923076923</x:v>
      </x:c>
    </x:row>
    <x:row r="115">
      <x:c r="A115" s="10" t="s">
        <x:v>125</x:v>
      </x:c>
      <x:c r="B115" s="10" t="s">
        <x:v>65</x:v>
      </x:c>
      <x:c r="C115" s="10" t="s">
        <x:v>66</x:v>
      </x:c>
      <x:c r="D115" s="12">
        <x:v>17.329999999999998</x:v>
      </x:c>
      <x:c r="E115" s="10" t="s">
        <x:v>126</x:v>
      </x:c>
      <x:c r="F115" s="10">
        <x:v>2022</x:v>
      </x:c>
      <x:c r="G115" s="10" t="s">
        <x:v>51</x:v>
      </x:c>
      <x:c r="H115" s="10" t="s">
        <x:v>127</x:v>
      </x:c>
      <x:c r="I115" s="10" t="s">
        <x:v>128</x:v>
      </x:c>
      <x:c r="J115" s="10" t="s">
        <x:v>127</x:v>
      </x:c>
      <x:c r="K115" s="10" t="s">
        <x:v>54</x:v>
      </x:c>
      <x:c r="L115" s="10" t="s">
        <x:v>129</x:v>
      </x:c>
      <x:c r="M115" s="10" t="s">
        <x:v>124</x:v>
      </x:c>
      <x:c r="N115" s="13">
        <x:v>0.5</x:v>
      </x:c>
      <x:c r="O115" s="13">
        <x:v>0.11111111110000001</x:v>
      </x:c>
      <x:c r="P115" s="13">
        <x:v>5.5555555600000001E-2</x:v>
      </x:c>
      <x:c r="Q115" s="11" t="b">
        <x:v>0</x:v>
      </x:c>
      <x:c r="R115" s="10"/>
      <x:c r="S115" s="10"/>
      <x:c r="T115" s="12" t="n">
        <x:f t="shared" ca="1" si="8">(COUNTIF($D$110:$D$136,"&lt;"&amp;D115)+(COUNTIF($D$110:$D$136,"="&amp;D115)-1)/2)/26*100</x:f>
        <x:v>88.46153846153845</x:v>
      </x:c>
      <x:c r="U115" s="12" t="n">
        <x:f t="shared" ca="1" si="5">T115*N115</x:f>
        <x:v>44.230769230769226</x:v>
      </x:c>
      <x:c r="V115" s="12" t="n">
        <x:f t="shared" ca="1" si="6">U115/9</x:f>
        <x:v>4.914529914529914</x:v>
      </x:c>
    </x:row>
    <x:row r="116">
      <x:c r="A116" s="10" t="s">
        <x:v>125</x:v>
      </x:c>
      <x:c r="B116" s="10" t="s">
        <x:v>67</x:v>
      </x:c>
      <x:c r="C116" s="10" t="s">
        <x:v>68</x:v>
      </x:c>
      <x:c r="D116" s="12">
        <x:v>22.39</x:v>
      </x:c>
      <x:c r="E116" s="10" t="s">
        <x:v>126</x:v>
      </x:c>
      <x:c r="F116" s="10">
        <x:v>2022</x:v>
      </x:c>
      <x:c r="G116" s="10" t="s">
        <x:v>51</x:v>
      </x:c>
      <x:c r="H116" s="10" t="s">
        <x:v>127</x:v>
      </x:c>
      <x:c r="I116" s="10" t="s">
        <x:v>128</x:v>
      </x:c>
      <x:c r="J116" s="10" t="s">
        <x:v>127</x:v>
      </x:c>
      <x:c r="K116" s="10" t="s">
        <x:v>54</x:v>
      </x:c>
      <x:c r="L116" s="10" t="s">
        <x:v>129</x:v>
      </x:c>
      <x:c r="M116" s="10" t="s">
        <x:v>124</x:v>
      </x:c>
      <x:c r="N116" s="13">
        <x:v>0.5</x:v>
      </x:c>
      <x:c r="O116" s="13">
        <x:v>0.11111111110000001</x:v>
      </x:c>
      <x:c r="P116" s="13">
        <x:v>5.5555555600000001E-2</x:v>
      </x:c>
      <x:c r="Q116" s="11" t="b">
        <x:v>0</x:v>
      </x:c>
      <x:c r="R116" s="10"/>
      <x:c r="S116" s="10"/>
      <x:c r="T116" s="12" t="n">
        <x:f t="shared" ca="1" si="8">(COUNTIF($D$110:$D$136,"&lt;"&amp;D116)+(COUNTIF($D$110:$D$136,"="&amp;D116)-1)/2)/26*100</x:f>
        <x:v>100</x:v>
      </x:c>
      <x:c r="U116" s="12" t="n">
        <x:f t="shared" ca="1" si="5">T116*N116</x:f>
        <x:v>50</x:v>
      </x:c>
      <x:c r="V116" s="12" t="n">
        <x:f t="shared" ca="1" si="6">U116/9</x:f>
        <x:v>5.555555555555555</x:v>
      </x:c>
    </x:row>
    <x:row r="117">
      <x:c r="A117" s="10" t="s">
        <x:v>125</x:v>
      </x:c>
      <x:c r="B117" s="10" t="s">
        <x:v>69</x:v>
      </x:c>
      <x:c r="C117" s="10" t="s">
        <x:v>70</x:v>
      </x:c>
      <x:c r="D117" s="12">
        <x:v>10.45</x:v>
      </x:c>
      <x:c r="E117" s="10" t="s">
        <x:v>126</x:v>
      </x:c>
      <x:c r="F117" s="10">
        <x:v>2022</x:v>
      </x:c>
      <x:c r="G117" s="10" t="s">
        <x:v>51</x:v>
      </x:c>
      <x:c r="H117" s="10" t="s">
        <x:v>127</x:v>
      </x:c>
      <x:c r="I117" s="10" t="s">
        <x:v>128</x:v>
      </x:c>
      <x:c r="J117" s="10" t="s">
        <x:v>127</x:v>
      </x:c>
      <x:c r="K117" s="10" t="s">
        <x:v>54</x:v>
      </x:c>
      <x:c r="L117" s="10" t="s">
        <x:v>129</x:v>
      </x:c>
      <x:c r="M117" s="10" t="s">
        <x:v>124</x:v>
      </x:c>
      <x:c r="N117" s="13">
        <x:v>0.5</x:v>
      </x:c>
      <x:c r="O117" s="13">
        <x:v>0.11111111110000001</x:v>
      </x:c>
      <x:c r="P117" s="13">
        <x:v>5.5555555600000001E-2</x:v>
      </x:c>
      <x:c r="Q117" s="11" t="b">
        <x:v>0</x:v>
      </x:c>
      <x:c r="R117" s="10"/>
      <x:c r="S117" s="10"/>
      <x:c r="T117" s="12" t="n">
        <x:f t="shared" ca="1" si="8">(COUNTIF($D$110:$D$136,"&lt;"&amp;D117)+(COUNTIF($D$110:$D$136,"="&amp;D117)-1)/2)/26*100</x:f>
        <x:v>38.46153846153847</x:v>
      </x:c>
      <x:c r="U117" s="12" t="n">
        <x:f t="shared" ca="1" si="5">T117*N117</x:f>
        <x:v>19.230769230769234</x:v>
      </x:c>
      <x:c r="V117" s="12" t="n">
        <x:f t="shared" ca="1" si="6">U117/9</x:f>
        <x:v>2.136752136752137</x:v>
      </x:c>
    </x:row>
    <x:row r="118">
      <x:c r="A118" s="10" t="s">
        <x:v>125</x:v>
      </x:c>
      <x:c r="B118" s="10" t="s">
        <x:v>71</x:v>
      </x:c>
      <x:c r="C118" s="10" t="s">
        <x:v>72</x:v>
      </x:c>
      <x:c r="D118" s="12">
        <x:v>9.75</x:v>
      </x:c>
      <x:c r="E118" s="10" t="s">
        <x:v>126</x:v>
      </x:c>
      <x:c r="F118" s="10">
        <x:v>2022</x:v>
      </x:c>
      <x:c r="G118" s="10" t="s">
        <x:v>51</x:v>
      </x:c>
      <x:c r="H118" s="10" t="s">
        <x:v>127</x:v>
      </x:c>
      <x:c r="I118" s="10" t="s">
        <x:v>128</x:v>
      </x:c>
      <x:c r="J118" s="10" t="s">
        <x:v>127</x:v>
      </x:c>
      <x:c r="K118" s="10" t="s">
        <x:v>54</x:v>
      </x:c>
      <x:c r="L118" s="10" t="s">
        <x:v>129</x:v>
      </x:c>
      <x:c r="M118" s="10" t="s">
        <x:v>124</x:v>
      </x:c>
      <x:c r="N118" s="13">
        <x:v>0.5</x:v>
      </x:c>
      <x:c r="O118" s="13">
        <x:v>0.11111111110000001</x:v>
      </x:c>
      <x:c r="P118" s="13">
        <x:v>5.5555555600000001E-2</x:v>
      </x:c>
      <x:c r="Q118" s="11" t="b">
        <x:v>0</x:v>
      </x:c>
      <x:c r="R118" s="10"/>
      <x:c r="S118" s="10"/>
      <x:c r="T118" s="12" t="n">
        <x:f t="shared" ca="1" si="8">(COUNTIF($D$110:$D$136,"&lt;"&amp;D118)+(COUNTIF($D$110:$D$136,"="&amp;D118)-1)/2)/26*100</x:f>
        <x:v>23.076923076923077</x:v>
      </x:c>
      <x:c r="U118" s="12" t="n">
        <x:f t="shared" ca="1" si="5">T118*N118</x:f>
        <x:v>11.538461538461538</x:v>
      </x:c>
      <x:c r="V118" s="12" t="n">
        <x:f t="shared" ca="1" si="6">U118/9</x:f>
        <x:v>1.282051282051282</x:v>
      </x:c>
    </x:row>
    <x:row r="119">
      <x:c r="A119" s="10" t="s">
        <x:v>125</x:v>
      </x:c>
      <x:c r="B119" s="10" t="s">
        <x:v>73</x:v>
      </x:c>
      <x:c r="C119" s="10" t="s">
        <x:v>74</x:v>
      </x:c>
      <x:c r="D119" s="12">
        <x:v>11.82</x:v>
      </x:c>
      <x:c r="E119" s="10" t="s">
        <x:v>126</x:v>
      </x:c>
      <x:c r="F119" s="10">
        <x:v>2022</x:v>
      </x:c>
      <x:c r="G119" s="10" t="s">
        <x:v>51</x:v>
      </x:c>
      <x:c r="H119" s="10" t="s">
        <x:v>127</x:v>
      </x:c>
      <x:c r="I119" s="10" t="s">
        <x:v>128</x:v>
      </x:c>
      <x:c r="J119" s="10" t="s">
        <x:v>127</x:v>
      </x:c>
      <x:c r="K119" s="10" t="s">
        <x:v>54</x:v>
      </x:c>
      <x:c r="L119" s="10" t="s">
        <x:v>129</x:v>
      </x:c>
      <x:c r="M119" s="10" t="s">
        <x:v>124</x:v>
      </x:c>
      <x:c r="N119" s="13">
        <x:v>0.5</x:v>
      </x:c>
      <x:c r="O119" s="13">
        <x:v>0.11111111110000001</x:v>
      </x:c>
      <x:c r="P119" s="13">
        <x:v>5.5555555600000001E-2</x:v>
      </x:c>
      <x:c r="Q119" s="11" t="b">
        <x:v>0</x:v>
      </x:c>
      <x:c r="R119" s="10"/>
      <x:c r="S119" s="10"/>
      <x:c r="T119" s="12" t="n">
        <x:f t="shared" ca="1" si="8">(COUNTIF($D$110:$D$136,"&lt;"&amp;D119)+(COUNTIF($D$110:$D$136,"="&amp;D119)-1)/2)/26*100</x:f>
        <x:v>53.84615384615385</x:v>
      </x:c>
      <x:c r="U119" s="12" t="n">
        <x:f t="shared" ca="1" si="5">T119*N119</x:f>
        <x:v>26.923076923076923</x:v>
      </x:c>
      <x:c r="V119" s="12" t="n">
        <x:f t="shared" ca="1" si="6">U119/9</x:f>
        <x:v>2.9914529914529915</x:v>
      </x:c>
    </x:row>
    <x:row r="120">
      <x:c r="A120" s="10" t="s">
        <x:v>125</x:v>
      </x:c>
      <x:c r="B120" s="10" t="s">
        <x:v>75</x:v>
      </x:c>
      <x:c r="C120" s="10" t="s">
        <x:v>76</x:v>
      </x:c>
      <x:c r="D120" s="12">
        <x:v>15.59</x:v>
      </x:c>
      <x:c r="E120" s="10" t="s">
        <x:v>126</x:v>
      </x:c>
      <x:c r="F120" s="10">
        <x:v>2022</x:v>
      </x:c>
      <x:c r="G120" s="10" t="s">
        <x:v>51</x:v>
      </x:c>
      <x:c r="H120" s="10" t="s">
        <x:v>127</x:v>
      </x:c>
      <x:c r="I120" s="10" t="s">
        <x:v>128</x:v>
      </x:c>
      <x:c r="J120" s="10" t="s">
        <x:v>127</x:v>
      </x:c>
      <x:c r="K120" s="10" t="s">
        <x:v>54</x:v>
      </x:c>
      <x:c r="L120" s="10" t="s">
        <x:v>129</x:v>
      </x:c>
      <x:c r="M120" s="10" t="s">
        <x:v>124</x:v>
      </x:c>
      <x:c r="N120" s="13">
        <x:v>0.5</x:v>
      </x:c>
      <x:c r="O120" s="13">
        <x:v>0.11111111110000001</x:v>
      </x:c>
      <x:c r="P120" s="13">
        <x:v>5.5555555600000001E-2</x:v>
      </x:c>
      <x:c r="Q120" s="11" t="b">
        <x:v>0</x:v>
      </x:c>
      <x:c r="R120" s="10"/>
      <x:c r="S120" s="10"/>
      <x:c r="T120" s="12" t="n">
        <x:f t="shared" ca="1" si="8">(COUNTIF($D$110:$D$136,"&lt;"&amp;D120)+(COUNTIF($D$110:$D$136,"="&amp;D120)-1)/2)/26*100</x:f>
        <x:v>73.07692307692307</x:v>
      </x:c>
      <x:c r="U120" s="12" t="n">
        <x:f t="shared" ca="1" si="5">T120*N120</x:f>
        <x:v>36.53846153846153</x:v>
      </x:c>
      <x:c r="V120" s="12" t="n">
        <x:f t="shared" ca="1" si="6">U120/9</x:f>
        <x:v>4.05982905982906</x:v>
      </x:c>
    </x:row>
    <x:row r="121">
      <x:c r="A121" s="10" t="s">
        <x:v>125</x:v>
      </x:c>
      <x:c r="B121" s="10" t="s">
        <x:v>77</x:v>
      </x:c>
      <x:c r="C121" s="10" t="s">
        <x:v>78</x:v>
      </x:c>
      <x:c r="D121" s="12">
        <x:v>15.48</x:v>
      </x:c>
      <x:c r="E121" s="10" t="s">
        <x:v>126</x:v>
      </x:c>
      <x:c r="F121" s="10">
        <x:v>2022</x:v>
      </x:c>
      <x:c r="G121" s="10" t="s">
        <x:v>51</x:v>
      </x:c>
      <x:c r="H121" s="10" t="s">
        <x:v>127</x:v>
      </x:c>
      <x:c r="I121" s="10" t="s">
        <x:v>128</x:v>
      </x:c>
      <x:c r="J121" s="10" t="s">
        <x:v>127</x:v>
      </x:c>
      <x:c r="K121" s="10" t="s">
        <x:v>54</x:v>
      </x:c>
      <x:c r="L121" s="10" t="s">
        <x:v>129</x:v>
      </x:c>
      <x:c r="M121" s="10" t="s">
        <x:v>124</x:v>
      </x:c>
      <x:c r="N121" s="13">
        <x:v>0.5</x:v>
      </x:c>
      <x:c r="O121" s="13">
        <x:v>0.11111111110000001</x:v>
      </x:c>
      <x:c r="P121" s="13">
        <x:v>5.5555555600000001E-2</x:v>
      </x:c>
      <x:c r="Q121" s="11" t="b">
        <x:v>0</x:v>
      </x:c>
      <x:c r="R121" s="10"/>
      <x:c r="S121" s="10"/>
      <x:c r="T121" s="12" t="n">
        <x:f t="shared" ca="1" si="8">(COUNTIF($D$110:$D$136,"&lt;"&amp;D121)+(COUNTIF($D$110:$D$136,"="&amp;D121)-1)/2)/26*100</x:f>
        <x:v>69.23076923076923</x:v>
      </x:c>
      <x:c r="U121" s="12" t="n">
        <x:f t="shared" ca="1" si="5">T121*N121</x:f>
        <x:v>34.61538461538461</x:v>
      </x:c>
      <x:c r="V121" s="12" t="n">
        <x:f t="shared" ca="1" si="6">U121/9</x:f>
        <x:v>3.846153846153846</x:v>
      </x:c>
    </x:row>
    <x:row r="122">
      <x:c r="A122" s="10" t="s">
        <x:v>125</x:v>
      </x:c>
      <x:c r="B122" s="10" t="s">
        <x:v>79</x:v>
      </x:c>
      <x:c r="C122" s="10" t="s">
        <x:v>80</x:v>
      </x:c>
      <x:c r="D122" s="12">
        <x:v>9.4</x:v>
      </x:c>
      <x:c r="E122" s="10" t="s">
        <x:v>126</x:v>
      </x:c>
      <x:c r="F122" s="10">
        <x:v>2022</x:v>
      </x:c>
      <x:c r="G122" s="10" t="s">
        <x:v>51</x:v>
      </x:c>
      <x:c r="H122" s="10" t="s">
        <x:v>127</x:v>
      </x:c>
      <x:c r="I122" s="10" t="s">
        <x:v>128</x:v>
      </x:c>
      <x:c r="J122" s="10" t="s">
        <x:v>127</x:v>
      </x:c>
      <x:c r="K122" s="10" t="s">
        <x:v>54</x:v>
      </x:c>
      <x:c r="L122" s="10" t="s">
        <x:v>129</x:v>
      </x:c>
      <x:c r="M122" s="10" t="s">
        <x:v>124</x:v>
      </x:c>
      <x:c r="N122" s="13">
        <x:v>0.5</x:v>
      </x:c>
      <x:c r="O122" s="13">
        <x:v>0.11111111110000001</x:v>
      </x:c>
      <x:c r="P122" s="13">
        <x:v>5.5555555600000001E-2</x:v>
      </x:c>
      <x:c r="Q122" s="11" t="b">
        <x:v>0</x:v>
      </x:c>
      <x:c r="R122" s="10"/>
      <x:c r="S122" s="10"/>
      <x:c r="T122" s="12" t="n">
        <x:f t="shared" ca="1" si="8">(COUNTIF($D$110:$D$136,"&lt;"&amp;D122)+(COUNTIF($D$110:$D$136,"="&amp;D122)-1)/2)/26*100</x:f>
        <x:v>15.384615384615385</x:v>
      </x:c>
      <x:c r="U122" s="12" t="n">
        <x:f t="shared" ca="1" si="5">T122*N122</x:f>
        <x:v>7.6923076923076925</x:v>
      </x:c>
      <x:c r="V122" s="12" t="n">
        <x:f t="shared" ca="1" si="6">U122/9</x:f>
        <x:v>0.8547008547008548</x:v>
      </x:c>
    </x:row>
    <x:row r="123">
      <x:c r="A123" s="10" t="s">
        <x:v>125</x:v>
      </x:c>
      <x:c r="B123" s="10" t="s">
        <x:v>81</x:v>
      </x:c>
      <x:c r="C123" s="10" t="s">
        <x:v>82</x:v>
      </x:c>
      <x:c r="D123" s="12">
        <x:v>8.86</x:v>
      </x:c>
      <x:c r="E123" s="10" t="s">
        <x:v>126</x:v>
      </x:c>
      <x:c r="F123" s="10">
        <x:v>2022</x:v>
      </x:c>
      <x:c r="G123" s="10" t="s">
        <x:v>51</x:v>
      </x:c>
      <x:c r="H123" s="10" t="s">
        <x:v>127</x:v>
      </x:c>
      <x:c r="I123" s="10" t="s">
        <x:v>128</x:v>
      </x:c>
      <x:c r="J123" s="10" t="s">
        <x:v>127</x:v>
      </x:c>
      <x:c r="K123" s="10" t="s">
        <x:v>54</x:v>
      </x:c>
      <x:c r="L123" s="10" t="s">
        <x:v>129</x:v>
      </x:c>
      <x:c r="M123" s="10" t="s">
        <x:v>124</x:v>
      </x:c>
      <x:c r="N123" s="13">
        <x:v>0.5</x:v>
      </x:c>
      <x:c r="O123" s="13">
        <x:v>0.11111111110000001</x:v>
      </x:c>
      <x:c r="P123" s="13">
        <x:v>5.5555555600000001E-2</x:v>
      </x:c>
      <x:c r="Q123" s="11" t="b">
        <x:v>0</x:v>
      </x:c>
      <x:c r="R123" s="10"/>
      <x:c r="S123" s="10"/>
      <x:c r="T123" s="12" t="n">
        <x:f t="shared" ca="1" si="8">(COUNTIF($D$110:$D$136,"&lt;"&amp;D123)+(COUNTIF($D$110:$D$136,"="&amp;D123)-1)/2)/26*100</x:f>
        <x:v>7.6923076923076925</x:v>
      </x:c>
      <x:c r="U123" s="12" t="n">
        <x:f t="shared" ca="1" si="5">T123*N123</x:f>
        <x:v>3.8461538461538463</x:v>
      </x:c>
      <x:c r="V123" s="12" t="n">
        <x:f t="shared" ca="1" si="6">U123/9</x:f>
        <x:v>0.4273504273504274</x:v>
      </x:c>
    </x:row>
    <x:row r="124">
      <x:c r="A124" s="10" t="s">
        <x:v>125</x:v>
      </x:c>
      <x:c r="B124" s="10" t="s">
        <x:v>83</x:v>
      </x:c>
      <x:c r="C124" s="10" t="s">
        <x:v>84</x:v>
      </x:c>
      <x:c r="D124" s="12">
        <x:v>17.03</x:v>
      </x:c>
      <x:c r="E124" s="10" t="s">
        <x:v>126</x:v>
      </x:c>
      <x:c r="F124" s="10">
        <x:v>2022</x:v>
      </x:c>
      <x:c r="G124" s="10" t="s">
        <x:v>51</x:v>
      </x:c>
      <x:c r="H124" s="10" t="s">
        <x:v>127</x:v>
      </x:c>
      <x:c r="I124" s="10" t="s">
        <x:v>128</x:v>
      </x:c>
      <x:c r="J124" s="10" t="s">
        <x:v>127</x:v>
      </x:c>
      <x:c r="K124" s="10" t="s">
        <x:v>54</x:v>
      </x:c>
      <x:c r="L124" s="10" t="s">
        <x:v>129</x:v>
      </x:c>
      <x:c r="M124" s="10" t="s">
        <x:v>124</x:v>
      </x:c>
      <x:c r="N124" s="13">
        <x:v>0.5</x:v>
      </x:c>
      <x:c r="O124" s="13">
        <x:v>0.11111111110000001</x:v>
      </x:c>
      <x:c r="P124" s="13">
        <x:v>5.5555555600000001E-2</x:v>
      </x:c>
      <x:c r="Q124" s="11" t="b">
        <x:v>0</x:v>
      </x:c>
      <x:c r="R124" s="10"/>
      <x:c r="S124" s="10"/>
      <x:c r="T124" s="12" t="n">
        <x:f t="shared" ca="1" si="8">(COUNTIF($D$110:$D$136,"&lt;"&amp;D124)+(COUNTIF($D$110:$D$136,"="&amp;D124)-1)/2)/26*100</x:f>
        <x:v>84.61538461538461</x:v>
      </x:c>
      <x:c r="U124" s="12" t="n">
        <x:f t="shared" ca="1" si="5">T124*N124</x:f>
        <x:v>42.30769230769231</x:v>
      </x:c>
      <x:c r="V124" s="12" t="n">
        <x:f t="shared" ca="1" si="6">U124/9</x:f>
        <x:v>4.700854700854701</x:v>
      </x:c>
    </x:row>
    <x:row r="125">
      <x:c r="A125" s="10" t="s">
        <x:v>125</x:v>
      </x:c>
      <x:c r="B125" s="10" t="s">
        <x:v>85</x:v>
      </x:c>
      <x:c r="C125" s="10" t="s">
        <x:v>86</x:v>
      </x:c>
      <x:c r="D125" s="12">
        <x:v>13.6</x:v>
      </x:c>
      <x:c r="E125" s="10" t="s">
        <x:v>126</x:v>
      </x:c>
      <x:c r="F125" s="10">
        <x:v>2022</x:v>
      </x:c>
      <x:c r="G125" s="10" t="s">
        <x:v>51</x:v>
      </x:c>
      <x:c r="H125" s="10" t="s">
        <x:v>127</x:v>
      </x:c>
      <x:c r="I125" s="10" t="s">
        <x:v>128</x:v>
      </x:c>
      <x:c r="J125" s="10" t="s">
        <x:v>127</x:v>
      </x:c>
      <x:c r="K125" s="10" t="s">
        <x:v>54</x:v>
      </x:c>
      <x:c r="L125" s="10" t="s">
        <x:v>129</x:v>
      </x:c>
      <x:c r="M125" s="10" t="s">
        <x:v>124</x:v>
      </x:c>
      <x:c r="N125" s="13">
        <x:v>0.5</x:v>
      </x:c>
      <x:c r="O125" s="13">
        <x:v>0.11111111110000001</x:v>
      </x:c>
      <x:c r="P125" s="13">
        <x:v>5.5555555600000001E-2</x:v>
      </x:c>
      <x:c r="Q125" s="11" t="b">
        <x:v>0</x:v>
      </x:c>
      <x:c r="R125" s="10"/>
      <x:c r="S125" s="10"/>
      <x:c r="T125" s="12" t="n">
        <x:f t="shared" ca="1" si="8">(COUNTIF($D$110:$D$136,"&lt;"&amp;D125)+(COUNTIF($D$110:$D$136,"="&amp;D125)-1)/2)/26*100</x:f>
        <x:v>61.53846153846154</x:v>
      </x:c>
      <x:c r="U125" s="12" t="n">
        <x:f t="shared" ca="1" si="5">T125*N125</x:f>
        <x:v>30.76923076923077</x:v>
      </x:c>
      <x:c r="V125" s="12" t="n">
        <x:f t="shared" ca="1" si="6">U125/9</x:f>
        <x:v>3.418803418803419</x:v>
      </x:c>
    </x:row>
    <x:row r="126">
      <x:c r="A126" s="10" t="s">
        <x:v>125</x:v>
      </x:c>
      <x:c r="B126" s="10" t="s">
        <x:v>87</x:v>
      </x:c>
      <x:c r="C126" s="10" t="s">
        <x:v>88</x:v>
      </x:c>
      <x:c r="D126" s="12">
        <x:v>11.72</x:v>
      </x:c>
      <x:c r="E126" s="10" t="s">
        <x:v>126</x:v>
      </x:c>
      <x:c r="F126" s="10">
        <x:v>2022</x:v>
      </x:c>
      <x:c r="G126" s="10" t="s">
        <x:v>51</x:v>
      </x:c>
      <x:c r="H126" s="10" t="s">
        <x:v>127</x:v>
      </x:c>
      <x:c r="I126" s="10" t="s">
        <x:v>128</x:v>
      </x:c>
      <x:c r="J126" s="10" t="s">
        <x:v>127</x:v>
      </x:c>
      <x:c r="K126" s="10" t="s">
        <x:v>54</x:v>
      </x:c>
      <x:c r="L126" s="10" t="s">
        <x:v>129</x:v>
      </x:c>
      <x:c r="M126" s="10" t="s">
        <x:v>124</x:v>
      </x:c>
      <x:c r="N126" s="13">
        <x:v>0.5</x:v>
      </x:c>
      <x:c r="O126" s="13">
        <x:v>0.11111111110000001</x:v>
      </x:c>
      <x:c r="P126" s="13">
        <x:v>5.5555555600000001E-2</x:v>
      </x:c>
      <x:c r="Q126" s="11" t="b">
        <x:v>0</x:v>
      </x:c>
      <x:c r="R126" s="10"/>
      <x:c r="S126" s="10"/>
      <x:c r="T126" s="12" t="n">
        <x:f t="shared" ca="1" si="8">(COUNTIF($D$110:$D$136,"&lt;"&amp;D126)+(COUNTIF($D$110:$D$136,"="&amp;D126)-1)/2)/26*100</x:f>
        <x:v>50</x:v>
      </x:c>
      <x:c r="U126" s="12" t="n">
        <x:f t="shared" ca="1" si="5">T126*N126</x:f>
        <x:v>25</x:v>
      </x:c>
      <x:c r="V126" s="12" t="n">
        <x:f t="shared" ca="1" si="6">U126/9</x:f>
        <x:v>2.7777777777777777</x:v>
      </x:c>
    </x:row>
    <x:row r="127">
      <x:c r="A127" s="10" t="s">
        <x:v>125</x:v>
      </x:c>
      <x:c r="B127" s="10" t="s">
        <x:v>89</x:v>
      </x:c>
      <x:c r="C127" s="10" t="s">
        <x:v>90</x:v>
      </x:c>
      <x:c r="D127" s="12">
        <x:v>18.37</x:v>
      </x:c>
      <x:c r="E127" s="10" t="s">
        <x:v>126</x:v>
      </x:c>
      <x:c r="F127" s="10">
        <x:v>2022</x:v>
      </x:c>
      <x:c r="G127" s="10" t="s">
        <x:v>51</x:v>
      </x:c>
      <x:c r="H127" s="10" t="s">
        <x:v>127</x:v>
      </x:c>
      <x:c r="I127" s="10" t="s">
        <x:v>128</x:v>
      </x:c>
      <x:c r="J127" s="10" t="s">
        <x:v>127</x:v>
      </x:c>
      <x:c r="K127" s="10" t="s">
        <x:v>54</x:v>
      </x:c>
      <x:c r="L127" s="10" t="s">
        <x:v>129</x:v>
      </x:c>
      <x:c r="M127" s="10" t="s">
        <x:v>124</x:v>
      </x:c>
      <x:c r="N127" s="13">
        <x:v>0.5</x:v>
      </x:c>
      <x:c r="O127" s="13">
        <x:v>0.11111111110000001</x:v>
      </x:c>
      <x:c r="P127" s="13">
        <x:v>5.5555555600000001E-2</x:v>
      </x:c>
      <x:c r="Q127" s="11" t="b">
        <x:v>0</x:v>
      </x:c>
      <x:c r="R127" s="10"/>
      <x:c r="S127" s="10"/>
      <x:c r="T127" s="12" t="n">
        <x:f t="shared" ca="1" si="8">(COUNTIF($D$110:$D$136,"&lt;"&amp;D127)+(COUNTIF($D$110:$D$136,"="&amp;D127)-1)/2)/26*100</x:f>
        <x:v>92.3076923076923</x:v>
      </x:c>
      <x:c r="U127" s="12" t="n">
        <x:f t="shared" ca="1" si="5">T127*N127</x:f>
        <x:v>46.15384615384615</x:v>
      </x:c>
      <x:c r="V127" s="12" t="n">
        <x:f t="shared" ca="1" si="6">U127/9</x:f>
        <x:v>5.128205128205128</x:v>
      </x:c>
    </x:row>
    <x:row r="128">
      <x:c r="A128" s="10" t="s">
        <x:v>125</x:v>
      </x:c>
      <x:c r="B128" s="10" t="s">
        <x:v>91</x:v>
      </x:c>
      <x:c r="C128" s="10" t="s">
        <x:v>92</x:v>
      </x:c>
      <x:c r="D128" s="12">
        <x:v>8.93</x:v>
      </x:c>
      <x:c r="E128" s="10" t="s">
        <x:v>126</x:v>
      </x:c>
      <x:c r="F128" s="10">
        <x:v>2022</x:v>
      </x:c>
      <x:c r="G128" s="10" t="s">
        <x:v>51</x:v>
      </x:c>
      <x:c r="H128" s="10" t="s">
        <x:v>127</x:v>
      </x:c>
      <x:c r="I128" s="10" t="s">
        <x:v>128</x:v>
      </x:c>
      <x:c r="J128" s="10" t="s">
        <x:v>127</x:v>
      </x:c>
      <x:c r="K128" s="10" t="s">
        <x:v>54</x:v>
      </x:c>
      <x:c r="L128" s="10" t="s">
        <x:v>129</x:v>
      </x:c>
      <x:c r="M128" s="10" t="s">
        <x:v>124</x:v>
      </x:c>
      <x:c r="N128" s="13">
        <x:v>0.5</x:v>
      </x:c>
      <x:c r="O128" s="13">
        <x:v>0.11111111110000001</x:v>
      </x:c>
      <x:c r="P128" s="13">
        <x:v>5.5555555600000001E-2</x:v>
      </x:c>
      <x:c r="Q128" s="11" t="b">
        <x:v>0</x:v>
      </x:c>
      <x:c r="R128" s="10"/>
      <x:c r="S128" s="10"/>
      <x:c r="T128" s="12" t="n">
        <x:f t="shared" ca="1" si="8">(COUNTIF($D$110:$D$136,"&lt;"&amp;D128)+(COUNTIF($D$110:$D$136,"="&amp;D128)-1)/2)/26*100</x:f>
        <x:v>11.538461538461538</x:v>
      </x:c>
      <x:c r="U128" s="12" t="n">
        <x:f t="shared" ca="1" si="5">T128*N128</x:f>
        <x:v>5.769230769230769</x:v>
      </x:c>
      <x:c r="V128" s="12" t="n">
        <x:f t="shared" ca="1" si="6">U128/9</x:f>
        <x:v>0.641025641025641</x:v>
      </x:c>
    </x:row>
    <x:row r="129">
      <x:c r="A129" s="10" t="s">
        <x:v>125</x:v>
      </x:c>
      <x:c r="B129" s="10" t="s">
        <x:v>93</x:v>
      </x:c>
      <x:c r="C129" s="10" t="s">
        <x:v>94</x:v>
      </x:c>
      <x:c r="D129" s="12">
        <x:v>11.55</x:v>
      </x:c>
      <x:c r="E129" s="10" t="s">
        <x:v>126</x:v>
      </x:c>
      <x:c r="F129" s="10">
        <x:v>2022</x:v>
      </x:c>
      <x:c r="G129" s="10" t="s">
        <x:v>51</x:v>
      </x:c>
      <x:c r="H129" s="10" t="s">
        <x:v>127</x:v>
      </x:c>
      <x:c r="I129" s="10" t="s">
        <x:v>128</x:v>
      </x:c>
      <x:c r="J129" s="10" t="s">
        <x:v>127</x:v>
      </x:c>
      <x:c r="K129" s="10" t="s">
        <x:v>54</x:v>
      </x:c>
      <x:c r="L129" s="10" t="s">
        <x:v>129</x:v>
      </x:c>
      <x:c r="M129" s="10" t="s">
        <x:v>124</x:v>
      </x:c>
      <x:c r="N129" s="13">
        <x:v>0.5</x:v>
      </x:c>
      <x:c r="O129" s="13">
        <x:v>0.11111111110000001</x:v>
      </x:c>
      <x:c r="P129" s="13">
        <x:v>5.5555555600000001E-2</x:v>
      </x:c>
      <x:c r="Q129" s="11" t="b">
        <x:v>0</x:v>
      </x:c>
      <x:c r="R129" s="10"/>
      <x:c r="S129" s="10"/>
      <x:c r="T129" s="12" t="n">
        <x:f t="shared" ca="1" si="8">(COUNTIF($D$110:$D$136,"&lt;"&amp;D129)+(COUNTIF($D$110:$D$136,"="&amp;D129)-1)/2)/26*100</x:f>
        <x:v>46.15384615384615</x:v>
      </x:c>
      <x:c r="U129" s="12" t="n">
        <x:f t="shared" ca="1" si="5">T129*N129</x:f>
        <x:v>23.076923076923077</x:v>
      </x:c>
      <x:c r="V129" s="12" t="n">
        <x:f t="shared" ca="1" si="6">U129/9</x:f>
        <x:v>2.564102564102564</x:v>
      </x:c>
    </x:row>
    <x:row r="130">
      <x:c r="A130" s="10" t="s">
        <x:v>125</x:v>
      </x:c>
      <x:c r="B130" s="10" t="s">
        <x:v>95</x:v>
      </x:c>
      <x:c r="C130" s="10" t="s">
        <x:v>96</x:v>
      </x:c>
      <x:c r="D130" s="12">
        <x:v>16.190000000000001</x:v>
      </x:c>
      <x:c r="E130" s="10" t="s">
        <x:v>126</x:v>
      </x:c>
      <x:c r="F130" s="10">
        <x:v>2022</x:v>
      </x:c>
      <x:c r="G130" s="10" t="s">
        <x:v>51</x:v>
      </x:c>
      <x:c r="H130" s="10" t="s">
        <x:v>127</x:v>
      </x:c>
      <x:c r="I130" s="10" t="s">
        <x:v>128</x:v>
      </x:c>
      <x:c r="J130" s="10" t="s">
        <x:v>127</x:v>
      </x:c>
      <x:c r="K130" s="10" t="s">
        <x:v>54</x:v>
      </x:c>
      <x:c r="L130" s="10" t="s">
        <x:v>129</x:v>
      </x:c>
      <x:c r="M130" s="10" t="s">
        <x:v>124</x:v>
      </x:c>
      <x:c r="N130" s="13">
        <x:v>0.5</x:v>
      </x:c>
      <x:c r="O130" s="13">
        <x:v>0.11111111110000001</x:v>
      </x:c>
      <x:c r="P130" s="13">
        <x:v>5.5555555600000001E-2</x:v>
      </x:c>
      <x:c r="Q130" s="11" t="b">
        <x:v>0</x:v>
      </x:c>
      <x:c r="R130" s="10"/>
      <x:c r="S130" s="10"/>
      <x:c r="T130" s="12" t="n">
        <x:f t="shared" ca="1" si="8">(COUNTIF($D$110:$D$136,"&lt;"&amp;D130)+(COUNTIF($D$110:$D$136,"="&amp;D130)-1)/2)/26*100</x:f>
        <x:v>80.76923076923077</x:v>
      </x:c>
      <x:c r="U130" s="12" t="n">
        <x:f t="shared" ref="U130:U193" ca="1" si="9">T130*N130</x:f>
        <x:v>40.38461538461539</x:v>
      </x:c>
      <x:c r="V130" s="12" t="n">
        <x:f t="shared" ref="V130:V193" ca="1" si="10">U130/9</x:f>
        <x:v>4.487179487179487</x:v>
      </x:c>
    </x:row>
    <x:row r="131">
      <x:c r="A131" s="10" t="s">
        <x:v>125</x:v>
      </x:c>
      <x:c r="B131" s="10" t="s">
        <x:v>97</x:v>
      </x:c>
      <x:c r="C131" s="10" t="s">
        <x:v>98</x:v>
      </x:c>
      <x:c r="D131" s="12">
        <x:v>11.23</x:v>
      </x:c>
      <x:c r="E131" s="10" t="s">
        <x:v>126</x:v>
      </x:c>
      <x:c r="F131" s="10">
        <x:v>2022</x:v>
      </x:c>
      <x:c r="G131" s="10" t="s">
        <x:v>51</x:v>
      </x:c>
      <x:c r="H131" s="10" t="s">
        <x:v>127</x:v>
      </x:c>
      <x:c r="I131" s="10" t="s">
        <x:v>128</x:v>
      </x:c>
      <x:c r="J131" s="10" t="s">
        <x:v>127</x:v>
      </x:c>
      <x:c r="K131" s="10" t="s">
        <x:v>54</x:v>
      </x:c>
      <x:c r="L131" s="10" t="s">
        <x:v>129</x:v>
      </x:c>
      <x:c r="M131" s="10" t="s">
        <x:v>124</x:v>
      </x:c>
      <x:c r="N131" s="13">
        <x:v>0.5</x:v>
      </x:c>
      <x:c r="O131" s="13">
        <x:v>0.11111111110000001</x:v>
      </x:c>
      <x:c r="P131" s="13">
        <x:v>5.5555555600000001E-2</x:v>
      </x:c>
      <x:c r="Q131" s="11" t="b">
        <x:v>0</x:v>
      </x:c>
      <x:c r="R131" s="10"/>
      <x:c r="S131" s="10"/>
      <x:c r="T131" s="12" t="n">
        <x:f t="shared" ca="1" si="8">(COUNTIF($D$110:$D$136,"&lt;"&amp;D131)+(COUNTIF($D$110:$D$136,"="&amp;D131)-1)/2)/26*100</x:f>
        <x:v>42.30769230769231</x:v>
      </x:c>
      <x:c r="U131" s="12" t="n">
        <x:f t="shared" ca="1" si="9">T131*N131</x:f>
        <x:v>21.153846153846153</x:v>
      </x:c>
      <x:c r="V131" s="12" t="n">
        <x:f t="shared" ca="1" si="10">U131/9</x:f>
        <x:v>2.3504273504273505</x:v>
      </x:c>
    </x:row>
    <x:row r="132">
      <x:c r="A132" s="10" t="s">
        <x:v>125</x:v>
      </x:c>
      <x:c r="B132" s="10" t="s">
        <x:v>99</x:v>
      </x:c>
      <x:c r="C132" s="10" t="s">
        <x:v>100</x:v>
      </x:c>
      <x:c r="D132" s="12">
        <x:v>7.4</x:v>
      </x:c>
      <x:c r="E132" s="10" t="s">
        <x:v>126</x:v>
      </x:c>
      <x:c r="F132" s="10">
        <x:v>2022</x:v>
      </x:c>
      <x:c r="G132" s="10" t="s">
        <x:v>51</x:v>
      </x:c>
      <x:c r="H132" s="10" t="s">
        <x:v>127</x:v>
      </x:c>
      <x:c r="I132" s="10" t="s">
        <x:v>128</x:v>
      </x:c>
      <x:c r="J132" s="10" t="s">
        <x:v>127</x:v>
      </x:c>
      <x:c r="K132" s="10" t="s">
        <x:v>54</x:v>
      </x:c>
      <x:c r="L132" s="10" t="s">
        <x:v>129</x:v>
      </x:c>
      <x:c r="M132" s="10" t="s">
        <x:v>124</x:v>
      </x:c>
      <x:c r="N132" s="13">
        <x:v>0.5</x:v>
      </x:c>
      <x:c r="O132" s="13">
        <x:v>0.11111111110000001</x:v>
      </x:c>
      <x:c r="P132" s="13">
        <x:v>5.5555555600000001E-2</x:v>
      </x:c>
      <x:c r="Q132" s="11" t="b">
        <x:v>0</x:v>
      </x:c>
      <x:c r="R132" s="10"/>
      <x:c r="S132" s="10"/>
      <x:c r="T132" s="12" t="n">
        <x:f t="shared" ca="1" si="8">(COUNTIF($D$110:$D$136,"&lt;"&amp;D132)+(COUNTIF($D$110:$D$136,"="&amp;D132)-1)/2)/26*100</x:f>
        <x:v>3.8461538461538463</x:v>
      </x:c>
      <x:c r="U132" s="12" t="n">
        <x:f t="shared" ca="1" si="9">T132*N132</x:f>
        <x:v>1.9230769230769231</x:v>
      </x:c>
      <x:c r="V132" s="12" t="n">
        <x:f t="shared" ca="1" si="10">U132/9</x:f>
        <x:v>0.2136752136752137</x:v>
      </x:c>
    </x:row>
    <x:row r="133">
      <x:c r="A133" s="10" t="s">
        <x:v>125</x:v>
      </x:c>
      <x:c r="B133" s="10" t="s">
        <x:v>101</x:v>
      </x:c>
      <x:c r="C133" s="10" t="s">
        <x:v>102</x:v>
      </x:c>
      <x:c r="D133" s="12">
        <x:v>9.93</x:v>
      </x:c>
      <x:c r="E133" s="10" t="s">
        <x:v>126</x:v>
      </x:c>
      <x:c r="F133" s="10">
        <x:v>2022</x:v>
      </x:c>
      <x:c r="G133" s="10" t="s">
        <x:v>51</x:v>
      </x:c>
      <x:c r="H133" s="10" t="s">
        <x:v>127</x:v>
      </x:c>
      <x:c r="I133" s="10" t="s">
        <x:v>128</x:v>
      </x:c>
      <x:c r="J133" s="10" t="s">
        <x:v>127</x:v>
      </x:c>
      <x:c r="K133" s="10" t="s">
        <x:v>54</x:v>
      </x:c>
      <x:c r="L133" s="10" t="s">
        <x:v>129</x:v>
      </x:c>
      <x:c r="M133" s="10" t="s">
        <x:v>124</x:v>
      </x:c>
      <x:c r="N133" s="13">
        <x:v>0.5</x:v>
      </x:c>
      <x:c r="O133" s="13">
        <x:v>0.11111111110000001</x:v>
      </x:c>
      <x:c r="P133" s="13">
        <x:v>5.5555555600000001E-2</x:v>
      </x:c>
      <x:c r="Q133" s="11" t="b">
        <x:v>0</x:v>
      </x:c>
      <x:c r="R133" s="10"/>
      <x:c r="S133" s="10"/>
      <x:c r="T133" s="12" t="n">
        <x:f t="shared" ca="1" si="8">(COUNTIF($D$110:$D$136,"&lt;"&amp;D133)+(COUNTIF($D$110:$D$136,"="&amp;D133)-1)/2)/26*100</x:f>
        <x:v>26.923076923076923</x:v>
      </x:c>
      <x:c r="U133" s="12" t="n">
        <x:f t="shared" ca="1" si="9">T133*N133</x:f>
        <x:v>13.461538461538462</x:v>
      </x:c>
      <x:c r="V133" s="12" t="n">
        <x:f t="shared" ca="1" si="10">U133/9</x:f>
        <x:v>1.4957264957264957</x:v>
      </x:c>
    </x:row>
    <x:row r="134">
      <x:c r="A134" s="10" t="s">
        <x:v>125</x:v>
      </x:c>
      <x:c r="B134" s="10" t="s">
        <x:v>103</x:v>
      </x:c>
      <x:c r="C134" s="10" t="s">
        <x:v>104</x:v>
      </x:c>
      <x:c r="D134" s="12">
        <x:v>15.22</x:v>
      </x:c>
      <x:c r="E134" s="10" t="s">
        <x:v>126</x:v>
      </x:c>
      <x:c r="F134" s="10">
        <x:v>2022</x:v>
      </x:c>
      <x:c r="G134" s="10" t="s">
        <x:v>51</x:v>
      </x:c>
      <x:c r="H134" s="10" t="s">
        <x:v>127</x:v>
      </x:c>
      <x:c r="I134" s="10" t="s">
        <x:v>128</x:v>
      </x:c>
      <x:c r="J134" s="10" t="s">
        <x:v>127</x:v>
      </x:c>
      <x:c r="K134" s="10" t="s">
        <x:v>54</x:v>
      </x:c>
      <x:c r="L134" s="10" t="s">
        <x:v>129</x:v>
      </x:c>
      <x:c r="M134" s="10" t="s">
        <x:v>124</x:v>
      </x:c>
      <x:c r="N134" s="13">
        <x:v>0.5</x:v>
      </x:c>
      <x:c r="O134" s="13">
        <x:v>0.11111111110000001</x:v>
      </x:c>
      <x:c r="P134" s="13">
        <x:v>5.5555555600000001E-2</x:v>
      </x:c>
      <x:c r="Q134" s="11" t="b">
        <x:v>0</x:v>
      </x:c>
      <x:c r="R134" s="10"/>
      <x:c r="S134" s="10"/>
      <x:c r="T134" s="12" t="n">
        <x:f t="shared" ca="1" si="8">(COUNTIF($D$110:$D$136,"&lt;"&amp;D134)+(COUNTIF($D$110:$D$136,"="&amp;D134)-1)/2)/26*100</x:f>
        <x:v>65.38461538461539</x:v>
      </x:c>
      <x:c r="U134" s="12" t="n">
        <x:f t="shared" ca="1" si="9">T134*N134</x:f>
        <x:v>32.69230769230769</x:v>
      </x:c>
      <x:c r="V134" s="12" t="n">
        <x:f t="shared" ca="1" si="10">U134/9</x:f>
        <x:v>3.6324786324786325</x:v>
      </x:c>
    </x:row>
    <x:row r="135">
      <x:c r="A135" s="10" t="s">
        <x:v>125</x:v>
      </x:c>
      <x:c r="B135" s="10" t="s">
        <x:v>105</x:v>
      </x:c>
      <x:c r="C135" s="10" t="s">
        <x:v>106</x:v>
      </x:c>
      <x:c r="D135" s="12">
        <x:v>12.34</x:v>
      </x:c>
      <x:c r="E135" s="10" t="s">
        <x:v>126</x:v>
      </x:c>
      <x:c r="F135" s="10">
        <x:v>2022</x:v>
      </x:c>
      <x:c r="G135" s="10" t="s">
        <x:v>51</x:v>
      </x:c>
      <x:c r="H135" s="10" t="s">
        <x:v>127</x:v>
      </x:c>
      <x:c r="I135" s="10" t="s">
        <x:v>128</x:v>
      </x:c>
      <x:c r="J135" s="10" t="s">
        <x:v>127</x:v>
      </x:c>
      <x:c r="K135" s="10" t="s">
        <x:v>54</x:v>
      </x:c>
      <x:c r="L135" s="10" t="s">
        <x:v>129</x:v>
      </x:c>
      <x:c r="M135" s="10" t="s">
        <x:v>124</x:v>
      </x:c>
      <x:c r="N135" s="13">
        <x:v>0.5</x:v>
      </x:c>
      <x:c r="O135" s="13">
        <x:v>0.11111111110000001</x:v>
      </x:c>
      <x:c r="P135" s="13">
        <x:v>5.5555555600000001E-2</x:v>
      </x:c>
      <x:c r="Q135" s="11" t="b">
        <x:v>0</x:v>
      </x:c>
      <x:c r="R135" s="10"/>
      <x:c r="S135" s="10"/>
      <x:c r="T135" s="12" t="n">
        <x:f t="shared" ca="1" si="8">(COUNTIF($D$110:$D$136,"&lt;"&amp;D135)+(COUNTIF($D$110:$D$136,"="&amp;D135)-1)/2)/26*100</x:f>
        <x:v>57.692307692307686</x:v>
      </x:c>
      <x:c r="U135" s="12" t="n">
        <x:f t="shared" ca="1" si="9">T135*N135</x:f>
        <x:v>28.846153846153843</x:v>
      </x:c>
      <x:c r="V135" s="12" t="n">
        <x:f t="shared" ca="1" si="10">U135/9</x:f>
        <x:v>3.205128205128205</x:v>
      </x:c>
    </x:row>
    <x:row r="136">
      <x:c r="A136" s="10" t="s">
        <x:v>125</x:v>
      </x:c>
      <x:c r="B136" s="10" t="s">
        <x:v>107</x:v>
      </x:c>
      <x:c r="C136" s="10" t="s">
        <x:v>108</x:v>
      </x:c>
      <x:c r="D136" s="12">
        <x:v>9.74</x:v>
      </x:c>
      <x:c r="E136" s="10" t="s">
        <x:v>126</x:v>
      </x:c>
      <x:c r="F136" s="10">
        <x:v>2022</x:v>
      </x:c>
      <x:c r="G136" s="10" t="s">
        <x:v>51</x:v>
      </x:c>
      <x:c r="H136" s="10" t="s">
        <x:v>127</x:v>
      </x:c>
      <x:c r="I136" s="10" t="s">
        <x:v>128</x:v>
      </x:c>
      <x:c r="J136" s="10" t="s">
        <x:v>127</x:v>
      </x:c>
      <x:c r="K136" s="10" t="s">
        <x:v>54</x:v>
      </x:c>
      <x:c r="L136" s="10" t="s">
        <x:v>129</x:v>
      </x:c>
      <x:c r="M136" s="10" t="s">
        <x:v>124</x:v>
      </x:c>
      <x:c r="N136" s="13">
        <x:v>0.5</x:v>
      </x:c>
      <x:c r="O136" s="13">
        <x:v>0.11111111110000001</x:v>
      </x:c>
      <x:c r="P136" s="13">
        <x:v>5.5555555600000001E-2</x:v>
      </x:c>
      <x:c r="Q136" s="11" t="b">
        <x:v>0</x:v>
      </x:c>
      <x:c r="R136" s="10"/>
      <x:c r="S136" s="10"/>
      <x:c r="T136" s="12" t="n">
        <x:f t="shared" ca="1" si="8">(COUNTIF($D$110:$D$136,"&lt;"&amp;D136)+(COUNTIF($D$110:$D$136,"="&amp;D136)-1)/2)/26*100</x:f>
        <x:v>19.230769230769234</x:v>
      </x:c>
      <x:c r="U136" s="12" t="n">
        <x:f t="shared" ca="1" si="9">T136*N136</x:f>
        <x:v>9.615384615384617</x:v>
      </x:c>
      <x:c r="V136" s="12" t="n">
        <x:f t="shared" ca="1" si="10">U136/9</x:f>
        <x:v>1.0683760683760686</x:v>
      </x:c>
    </x:row>
    <x:row r="137">
      <x:c r="A137" s="10" t="s">
        <x:v>130</x:v>
      </x:c>
      <x:c r="B137" s="10" t="s">
        <x:v>48</x:v>
      </x:c>
      <x:c r="C137" s="10" t="s">
        <x:v>49</x:v>
      </x:c>
      <x:c r="D137" s="12" t="n">
        <x:v>480.3333333333333</x:v>
      </x:c>
      <x:c r="E137" s="10" t="s">
        <x:v>131</x:v>
      </x:c>
      <x:c r="F137" s="10" t="n">
        <x:v>2025</x:v>
      </x:c>
      <x:c r="G137" s="10" t="str">
        <x:v>PISA 2025 · 2026-09-08</x:v>
      </x:c>
      <x:c r="H137" s="10" t="str">
        <x:v>OECD PISA 2025</x:v>
      </x:c>
      <x:c r="I137" s="10" t="str">
        <x:v>https://www.oecd.org/content/dam/oecd/en/publications/reports/2026/09/pisa-2025-results-volume-i_5265bfb1/73451bc5-en.pdf</x:v>
      </x:c>
      <x:c r="J137" s="10" t="s">
        <x:v>132</x:v>
      </x:c>
      <x:c r="K137" s="10" t="s">
        <x:v>54</x:v>
      </x:c>
      <x:c r="L137" s="10" t="s">
        <x:v>133</x:v>
      </x:c>
      <x:c r="M137" s="10" t="s">
        <x:v>134</x:v>
      </x:c>
      <x:c r="N137" s="13">
        <x:v>0.33333333329999998</x:v>
      </x:c>
      <x:c r="O137" s="13">
        <x:v>0.11111111110000001</x:v>
      </x:c>
      <x:c r="P137" s="13">
        <x:v>3.7037037000000002E-2</x:v>
      </x:c>
      <x:c r="Q137" s="11" t="b">
        <x:v>0</x:v>
      </x:c>
      <x:c r="R137" s="10"/>
      <x:c r="S137" s="10" t="str">
        <x:v>Média simples das pontuações publicadas e arredondadas em Ciências, Leitura e Matemática; LU observado.</x:v>
      </x:c>
      <x:c r="T137" s="12" t="n">
        <x:f t="shared" ref="T137:T163" ca="1" si="11">(COUNTIF($D$137:$D$163,"&lt;"&amp;D137)+(COUNTIF($D$137:$D$163,"="&amp;D137)-1)/2)/26*100</x:f>
        <x:v>84.61538461538461</x:v>
      </x:c>
      <x:c r="U137" s="12" t="n">
        <x:f t="shared" ca="1" si="9">T137*N137</x:f>
        <x:v>28.20512820230769</x:v>
      </x:c>
      <x:c r="V137" s="12" t="n">
        <x:f t="shared" ca="1" si="10">U137/9</x:f>
        <x:v>3.1339031335897434</x:v>
      </x:c>
    </x:row>
    <x:row r="138">
      <x:c r="A138" s="10" t="s">
        <x:v>130</x:v>
      </x:c>
      <x:c r="B138" s="10" t="s">
        <x:v>57</x:v>
      </x:c>
      <x:c r="C138" s="10" t="s">
        <x:v>58</x:v>
      </x:c>
      <x:c r="D138" s="12" t="n">
        <x:v>478.6666666666667</x:v>
      </x:c>
      <x:c r="E138" s="10" t="s">
        <x:v>131</x:v>
      </x:c>
      <x:c r="F138" s="10" t="n">
        <x:v>2025</x:v>
      </x:c>
      <x:c r="G138" s="10" t="str">
        <x:v>PISA 2025 · 2026-09-08</x:v>
      </x:c>
      <x:c r="H138" s="10" t="str">
        <x:v>OECD PISA 2025</x:v>
      </x:c>
      <x:c r="I138" s="10" t="str">
        <x:v>https://www.oecd.org/content/dam/oecd/en/publications/reports/2026/09/pisa-2025-results-volume-i_5265bfb1/73451bc5-en.pdf</x:v>
      </x:c>
      <x:c r="J138" s="10" t="s">
        <x:v>132</x:v>
      </x:c>
      <x:c r="K138" s="10" t="s">
        <x:v>54</x:v>
      </x:c>
      <x:c r="L138" s="10" t="s">
        <x:v>133</x:v>
      </x:c>
      <x:c r="M138" s="10" t="s">
        <x:v>134</x:v>
      </x:c>
      <x:c r="N138" s="13">
        <x:v>0.33333333329999998</x:v>
      </x:c>
      <x:c r="O138" s="13">
        <x:v>0.11111111110000001</x:v>
      </x:c>
      <x:c r="P138" s="13">
        <x:v>3.7037037000000002E-2</x:v>
      </x:c>
      <x:c r="Q138" s="11" t="b">
        <x:v>0</x:v>
      </x:c>
      <x:c r="R138" s="10"/>
      <x:c r="S138" s="10" t="str">
        <x:v>Média simples das pontuações publicadas e arredondadas em Ciências, Leitura e Matemática; LU observado.</x:v>
      </x:c>
      <x:c r="T138" s="12" t="n">
        <x:f t="shared" ca="1" si="11">(COUNTIF($D$137:$D$163,"&lt;"&amp;D138)+(COUNTIF($D$137:$D$163,"="&amp;D138)-1)/2)/26*100</x:f>
        <x:v>80.76923076923077</x:v>
      </x:c>
      <x:c r="U138" s="12" t="n">
        <x:f t="shared" ca="1" si="9">T138*N138</x:f>
        <x:v>26.923076920384617</x:v>
      </x:c>
      <x:c r="V138" s="12" t="n">
        <x:f t="shared" ca="1" si="10">U138/9</x:f>
        <x:v>2.9914529911538463</x:v>
      </x:c>
    </x:row>
    <x:row r="139">
      <x:c r="A139" s="10" t="s">
        <x:v>130</x:v>
      </x:c>
      <x:c r="B139" s="10" t="s">
        <x:v>59</x:v>
      </x:c>
      <x:c r="C139" s="10" t="s">
        <x:v>60</x:v>
      </x:c>
      <x:c r="D139" s="12" t="n">
        <x:v>404.3333333333333</x:v>
      </x:c>
      <x:c r="E139" s="10" t="s">
        <x:v>131</x:v>
      </x:c>
      <x:c r="F139" s="10" t="n">
        <x:v>2025</x:v>
      </x:c>
      <x:c r="G139" s="10" t="str">
        <x:v>PISA 2025 · 2026-09-08</x:v>
      </x:c>
      <x:c r="H139" s="10" t="str">
        <x:v>OECD PISA 2025</x:v>
      </x:c>
      <x:c r="I139" s="10" t="str">
        <x:v>https://www.oecd.org/content/dam/oecd/en/publications/reports/2026/09/pisa-2025-results-volume-i_5265bfb1/73451bc5-en.pdf</x:v>
      </x:c>
      <x:c r="J139" s="10" t="s">
        <x:v>132</x:v>
      </x:c>
      <x:c r="K139" s="10" t="s">
        <x:v>54</x:v>
      </x:c>
      <x:c r="L139" s="10" t="s">
        <x:v>133</x:v>
      </x:c>
      <x:c r="M139" s="10" t="s">
        <x:v>134</x:v>
      </x:c>
      <x:c r="N139" s="13">
        <x:v>0.33333333329999998</x:v>
      </x:c>
      <x:c r="O139" s="13">
        <x:v>0.11111111110000001</x:v>
      </x:c>
      <x:c r="P139" s="13">
        <x:v>3.7037037000000002E-2</x:v>
      </x:c>
      <x:c r="Q139" s="11" t="b">
        <x:v>0</x:v>
      </x:c>
      <x:c r="R139" s="10"/>
      <x:c r="S139" s="10" t="str">
        <x:v>Média simples das pontuações publicadas e arredondadas em Ciências, Leitura e Matemática; LU observado.</x:v>
      </x:c>
      <x:c r="T139" s="12" t="n">
        <x:f t="shared" ca="1" si="11">(COUNTIF($D$137:$D$163,"&lt;"&amp;D139)+(COUNTIF($D$137:$D$163,"="&amp;D139)-1)/2)/26*100</x:f>
        <x:v>3.8461538461538463</x:v>
      </x:c>
      <x:c r="U139" s="12" t="n">
        <x:f t="shared" ca="1" si="9">T139*N139</x:f>
        <x:v>1.282051281923077</x:v>
      </x:c>
      <x:c r="V139" s="12" t="n">
        <x:f t="shared" ca="1" si="10">U139/9</x:f>
        <x:v>0.14245014243589743</x:v>
      </x:c>
    </x:row>
    <x:row r="140">
      <x:c r="A140" s="10" t="s">
        <x:v>130</x:v>
      </x:c>
      <x:c r="B140" s="10" t="s">
        <x:v>61</x:v>
      </x:c>
      <x:c r="C140" s="10" t="s">
        <x:v>62</x:v>
      </x:c>
      <x:c r="D140" s="12" t="n">
        <x:v>400.6666666666667</x:v>
      </x:c>
      <x:c r="E140" s="10" t="s">
        <x:v>131</x:v>
      </x:c>
      <x:c r="F140" s="10" t="n">
        <x:v>2025</x:v>
      </x:c>
      <x:c r="G140" s="10" t="str">
        <x:v>PISA 2025 · 2026-09-08</x:v>
      </x:c>
      <x:c r="H140" s="10" t="str">
        <x:v>OECD PISA 2025</x:v>
      </x:c>
      <x:c r="I140" s="10" t="str">
        <x:v>https://www.oecd.org/content/dam/oecd/en/publications/reports/2026/09/pisa-2025-results-volume-i_5265bfb1/73451bc5-en.pdf</x:v>
      </x:c>
      <x:c r="J140" s="10" t="s">
        <x:v>132</x:v>
      </x:c>
      <x:c r="K140" s="10" t="s">
        <x:v>54</x:v>
      </x:c>
      <x:c r="L140" s="10" t="s">
        <x:v>133</x:v>
      </x:c>
      <x:c r="M140" s="10" t="s">
        <x:v>134</x:v>
      </x:c>
      <x:c r="N140" s="13">
        <x:v>0.33333333329999998</x:v>
      </x:c>
      <x:c r="O140" s="13">
        <x:v>0.11111111110000001</x:v>
      </x:c>
      <x:c r="P140" s="13">
        <x:v>3.7037037000000002E-2</x:v>
      </x:c>
      <x:c r="Q140" s="11" t="b">
        <x:v>0</x:v>
      </x:c>
      <x:c r="R140" s="10"/>
      <x:c r="S140" s="10" t="str">
        <x:v>Média simples das pontuações publicadas e arredondadas em Ciências, Leitura e Matemática; LU observado.</x:v>
      </x:c>
      <x:c r="T140" s="12" t="n">
        <x:f t="shared" ca="1" si="11">(COUNTIF($D$137:$D$163,"&lt;"&amp;D140)+(COUNTIF($D$137:$D$163,"="&amp;D140)-1)/2)/26*100</x:f>
        <x:v>0</x:v>
      </x:c>
      <x:c r="U140" s="12" t="n">
        <x:f t="shared" ca="1" si="9">T140*N140</x:f>
        <x:v>0</x:v>
      </x:c>
      <x:c r="V140" s="12" t="n">
        <x:f t="shared" ca="1" si="10">U140/9</x:f>
        <x:v>0</x:v>
      </x:c>
    </x:row>
    <x:row r="141">
      <x:c r="A141" s="10" t="s">
        <x:v>130</x:v>
      </x:c>
      <x:c r="B141" s="10" t="s">
        <x:v>63</x:v>
      </x:c>
      <x:c r="C141" s="10" t="s">
        <x:v>64</x:v>
      </x:c>
      <x:c r="D141" s="12" t="n">
        <x:v>478.3333333333333</x:v>
      </x:c>
      <x:c r="E141" s="10" t="s">
        <x:v>131</x:v>
      </x:c>
      <x:c r="F141" s="10" t="n">
        <x:v>2025</x:v>
      </x:c>
      <x:c r="G141" s="10" t="str">
        <x:v>PISA 2025 · 2026-09-08</x:v>
      </x:c>
      <x:c r="H141" s="10" t="str">
        <x:v>OECD PISA 2025</x:v>
      </x:c>
      <x:c r="I141" s="10" t="str">
        <x:v>https://www.oecd.org/content/dam/oecd/en/publications/reports/2026/09/pisa-2025-results-volume-i_5265bfb1/73451bc5-en.pdf</x:v>
      </x:c>
      <x:c r="J141" s="10" t="s">
        <x:v>132</x:v>
      </x:c>
      <x:c r="K141" s="10" t="s">
        <x:v>54</x:v>
      </x:c>
      <x:c r="L141" s="10" t="s">
        <x:v>133</x:v>
      </x:c>
      <x:c r="M141" s="10" t="s">
        <x:v>134</x:v>
      </x:c>
      <x:c r="N141" s="13">
        <x:v>0.33333333329999998</x:v>
      </x:c>
      <x:c r="O141" s="13">
        <x:v>0.11111111110000001</x:v>
      </x:c>
      <x:c r="P141" s="13">
        <x:v>3.7037037000000002E-2</x:v>
      </x:c>
      <x:c r="Q141" s="11" t="b">
        <x:v>0</x:v>
      </x:c>
      <x:c r="R141" s="10"/>
      <x:c r="S141" s="10" t="str">
        <x:v>Média simples das pontuações publicadas e arredondadas em Ciências, Leitura e Matemática; LU observado.</x:v>
      </x:c>
      <x:c r="T141" s="12" t="n">
        <x:f t="shared" ca="1" si="11">(COUNTIF($D$137:$D$163,"&lt;"&amp;D141)+(COUNTIF($D$137:$D$163,"="&amp;D141)-1)/2)/26*100</x:f>
        <x:v>76.92307692307693</x:v>
      </x:c>
      <x:c r="U141" s="12" t="n">
        <x:f t="shared" ca="1" si="9">T141*N141</x:f>
        <x:v>25.64102563846154</x:v>
      </x:c>
      <x:c r="V141" s="12" t="n">
        <x:f t="shared" ca="1" si="10">U141/9</x:f>
        <x:v>2.849002848717949</x:v>
      </x:c>
    </x:row>
    <x:row r="142">
      <x:c r="A142" s="10" t="s">
        <x:v>130</x:v>
      </x:c>
      <x:c r="B142" s="10" t="s">
        <x:v>65</x:v>
      </x:c>
      <x:c r="C142" s="10" t="s">
        <x:v>66</x:v>
      </x:c>
      <x:c r="D142" s="12" t="n">
        <x:v>471.6666666666667</x:v>
      </x:c>
      <x:c r="E142" s="10" t="s">
        <x:v>131</x:v>
      </x:c>
      <x:c r="F142" s="10" t="n">
        <x:v>2025</x:v>
      </x:c>
      <x:c r="G142" s="10" t="str">
        <x:v>PISA 2025 · 2026-09-08</x:v>
      </x:c>
      <x:c r="H142" s="10" t="str">
        <x:v>OECD PISA 2025</x:v>
      </x:c>
      <x:c r="I142" s="10" t="str">
        <x:v>https://www.oecd.org/content/dam/oecd/en/publications/reports/2026/09/pisa-2025-results-volume-i_5265bfb1/73451bc5-en.pdf</x:v>
      </x:c>
      <x:c r="J142" s="10" t="s">
        <x:v>132</x:v>
      </x:c>
      <x:c r="K142" s="10" t="s">
        <x:v>54</x:v>
      </x:c>
      <x:c r="L142" s="10" t="s">
        <x:v>133</x:v>
      </x:c>
      <x:c r="M142" s="10" t="s">
        <x:v>134</x:v>
      </x:c>
      <x:c r="N142" s="13">
        <x:v>0.33333333329999998</x:v>
      </x:c>
      <x:c r="O142" s="13">
        <x:v>0.11111111110000001</x:v>
      </x:c>
      <x:c r="P142" s="13">
        <x:v>3.7037037000000002E-2</x:v>
      </x:c>
      <x:c r="Q142" s="11" t="b">
        <x:v>0</x:v>
      </x:c>
      <x:c r="R142" s="10"/>
      <x:c r="S142" s="10" t="str">
        <x:v>Média simples das pontuações publicadas e arredondadas em Ciências, Leitura e Matemática; LU observado.</x:v>
      </x:c>
      <x:c r="T142" s="12" t="n">
        <x:f t="shared" ca="1" si="11">(COUNTIF($D$137:$D$163,"&lt;"&amp;D142)+(COUNTIF($D$137:$D$163,"="&amp;D142)-1)/2)/26*100</x:f>
        <x:v>63.46153846153846</x:v>
      </x:c>
      <x:c r="U142" s="12" t="n">
        <x:f t="shared" ca="1" si="9">T142*N142</x:f>
        <x:v>21.153846151730768</x:v>
      </x:c>
      <x:c r="V142" s="12" t="n">
        <x:f t="shared" ca="1" si="10">U142/9</x:f>
        <x:v>2.3504273501923074</x:v>
      </x:c>
    </x:row>
    <x:row r="143">
      <x:c r="A143" s="10" t="s">
        <x:v>130</x:v>
      </x:c>
      <x:c r="B143" s="10" t="s">
        <x:v>67</x:v>
      </x:c>
      <x:c r="C143" s="10" t="s">
        <x:v>68</x:v>
      </x:c>
      <x:c r="D143" s="12" t="n">
        <x:v>469.6666666666667</x:v>
      </x:c>
      <x:c r="E143" s="10" t="s">
        <x:v>131</x:v>
      </x:c>
      <x:c r="F143" s="10" t="n">
        <x:v>2025</x:v>
      </x:c>
      <x:c r="G143" s="10" t="str">
        <x:v>PISA 2025 · 2026-09-08</x:v>
      </x:c>
      <x:c r="H143" s="10" t="str">
        <x:v>OECD PISA 2025</x:v>
      </x:c>
      <x:c r="I143" s="10" t="str">
        <x:v>https://www.oecd.org/content/dam/oecd/en/publications/reports/2026/09/pisa-2025-results-volume-i_5265bfb1/73451bc5-en.pdf</x:v>
      </x:c>
      <x:c r="J143" s="10" t="s">
        <x:v>132</x:v>
      </x:c>
      <x:c r="K143" s="10" t="s">
        <x:v>54</x:v>
      </x:c>
      <x:c r="L143" s="10" t="s">
        <x:v>133</x:v>
      </x:c>
      <x:c r="M143" s="10" t="s">
        <x:v>134</x:v>
      </x:c>
      <x:c r="N143" s="13">
        <x:v>0.33333333329999998</x:v>
      </x:c>
      <x:c r="O143" s="13">
        <x:v>0.11111111110000001</x:v>
      </x:c>
      <x:c r="P143" s="13">
        <x:v>3.7037037000000002E-2</x:v>
      </x:c>
      <x:c r="Q143" s="11" t="b">
        <x:v>0</x:v>
      </x:c>
      <x:c r="R143" s="10"/>
      <x:c r="S143" s="10" t="str">
        <x:v>Média simples das pontuações publicadas e arredondadas em Ciências, Leitura e Matemática; LU observado.</x:v>
      </x:c>
      <x:c r="T143" s="12" t="n">
        <x:f t="shared" ca="1" si="11">(COUNTIF($D$137:$D$163,"&lt;"&amp;D143)+(COUNTIF($D$137:$D$163,"="&amp;D143)-1)/2)/26*100</x:f>
        <x:v>55.769230769230774</x:v>
      </x:c>
      <x:c r="U143" s="12" t="n">
        <x:f t="shared" ca="1" si="9">T143*N143</x:f>
        <x:v>18.589743587884616</x:v>
      </x:c>
      <x:c r="V143" s="12" t="n">
        <x:f t="shared" ca="1" si="10">U143/9</x:f>
        <x:v>2.065527065320513</x:v>
      </x:c>
    </x:row>
    <x:row r="144">
      <x:c r="A144" s="10" t="s">
        <x:v>130</x:v>
      </x:c>
      <x:c r="B144" s="10" t="s">
        <x:v>69</x:v>
      </x:c>
      <x:c r="C144" s="10" t="s">
        <x:v>70</x:v>
      </x:c>
      <x:c r="D144" s="12" t="n">
        <x:v>511.3333333333333</x:v>
      </x:c>
      <x:c r="E144" s="10" t="s">
        <x:v>131</x:v>
      </x:c>
      <x:c r="F144" s="10" t="n">
        <x:v>2025</x:v>
      </x:c>
      <x:c r="G144" s="10" t="str">
        <x:v>PISA 2025 · 2026-09-08</x:v>
      </x:c>
      <x:c r="H144" s="10" t="str">
        <x:v>OECD PISA 2025</x:v>
      </x:c>
      <x:c r="I144" s="10" t="str">
        <x:v>https://www.oecd.org/content/dam/oecd/en/publications/reports/2026/09/pisa-2025-results-volume-i_5265bfb1/73451bc5-en.pdf</x:v>
      </x:c>
      <x:c r="J144" s="10" t="s">
        <x:v>132</x:v>
      </x:c>
      <x:c r="K144" s="10" t="s">
        <x:v>54</x:v>
      </x:c>
      <x:c r="L144" s="10" t="s">
        <x:v>133</x:v>
      </x:c>
      <x:c r="M144" s="10" t="s">
        <x:v>134</x:v>
      </x:c>
      <x:c r="N144" s="13">
        <x:v>0.33333333329999998</x:v>
      </x:c>
      <x:c r="O144" s="13">
        <x:v>0.11111111110000001</x:v>
      </x:c>
      <x:c r="P144" s="13">
        <x:v>3.7037037000000002E-2</x:v>
      </x:c>
      <x:c r="Q144" s="11" t="b">
        <x:v>0</x:v>
      </x:c>
      <x:c r="R144" s="10"/>
      <x:c r="S144" s="10" t="str">
        <x:v>Média simples das pontuações publicadas e arredondadas em Ciências, Leitura e Matemática; LU observado.</x:v>
      </x:c>
      <x:c r="T144" s="12" t="n">
        <x:f t="shared" ca="1" si="11">(COUNTIF($D$137:$D$163,"&lt;"&amp;D144)+(COUNTIF($D$137:$D$163,"="&amp;D144)-1)/2)/26*100</x:f>
        <x:v>100</x:v>
      </x:c>
      <x:c r="U144" s="12" t="n">
        <x:f t="shared" ca="1" si="9">T144*N144</x:f>
        <x:v>33.333333329999995</x:v>
      </x:c>
      <x:c r="V144" s="12" t="n">
        <x:f t="shared" ca="1" si="10">U144/9</x:f>
        <x:v>3.703703703333333</x:v>
      </x:c>
    </x:row>
    <x:row r="145">
      <x:c r="A145" s="10" t="s">
        <x:v>130</x:v>
      </x:c>
      <x:c r="B145" s="10" t="s">
        <x:v>71</x:v>
      </x:c>
      <x:c r="C145" s="10" t="s">
        <x:v>72</x:v>
      </x:c>
      <x:c r="D145" s="12" t="n">
        <x:v>427</x:v>
      </x:c>
      <x:c r="E145" s="10" t="s">
        <x:v>131</x:v>
      </x:c>
      <x:c r="F145" s="10" t="n">
        <x:v>2025</x:v>
      </x:c>
      <x:c r="G145" s="10" t="str">
        <x:v>PISA 2025 · 2026-09-08</x:v>
      </x:c>
      <x:c r="H145" s="10" t="str">
        <x:v>OECD PISA 2025</x:v>
      </x:c>
      <x:c r="I145" s="10" t="str">
        <x:v>https://www.oecd.org/content/dam/oecd/en/publications/reports/2026/09/pisa-2025-results-volume-i_5265bfb1/73451bc5-en.pdf</x:v>
      </x:c>
      <x:c r="J145" s="10" t="s">
        <x:v>132</x:v>
      </x:c>
      <x:c r="K145" s="10" t="s">
        <x:v>54</x:v>
      </x:c>
      <x:c r="L145" s="10" t="s">
        <x:v>133</x:v>
      </x:c>
      <x:c r="M145" s="10" t="s">
        <x:v>134</x:v>
      </x:c>
      <x:c r="N145" s="13">
        <x:v>0.33333333329999998</x:v>
      </x:c>
      <x:c r="O145" s="13">
        <x:v>0.11111111110000001</x:v>
      </x:c>
      <x:c r="P145" s="13">
        <x:v>3.7037037000000002E-2</x:v>
      </x:c>
      <x:c r="Q145" s="11" t="b">
        <x:v>0</x:v>
      </x:c>
      <x:c r="R145" s="10"/>
      <x:c r="S145" s="10" t="str">
        <x:v>Média simples das pontuações publicadas e arredondadas em Ciências, Leitura e Matemática; LU observado.</x:v>
      </x:c>
      <x:c r="T145" s="12" t="n">
        <x:f t="shared" ca="1" si="11">(COUNTIF($D$137:$D$163,"&lt;"&amp;D145)+(COUNTIF($D$137:$D$163,"="&amp;D145)-1)/2)/26*100</x:f>
        <x:v>11.538461538461538</x:v>
      </x:c>
      <x:c r="U145" s="12" t="n">
        <x:f t="shared" ca="1" si="9">T145*N145</x:f>
        <x:v>3.8461538457692304</x:v>
      </x:c>
      <x:c r="V145" s="12" t="n">
        <x:f t="shared" ca="1" si="10">U145/9</x:f>
        <x:v>0.42735042730769224</x:v>
      </x:c>
    </x:row>
    <x:row r="146">
      <x:c r="A146" s="10" t="s">
        <x:v>130</x:v>
      </x:c>
      <x:c r="B146" s="10" t="s">
        <x:v>73</x:v>
      </x:c>
      <x:c r="C146" s="10" t="s">
        <x:v>74</x:v>
      </x:c>
      <x:c r="D146" s="12" t="n">
        <x:v>461.6666666666667</x:v>
      </x:c>
      <x:c r="E146" s="10" t="s">
        <x:v>131</x:v>
      </x:c>
      <x:c r="F146" s="10" t="n">
        <x:v>2025</x:v>
      </x:c>
      <x:c r="G146" s="10" t="str">
        <x:v>PISA 2025 · 2026-09-08</x:v>
      </x:c>
      <x:c r="H146" s="10" t="str">
        <x:v>OECD PISA 2025</x:v>
      </x:c>
      <x:c r="I146" s="10" t="str">
        <x:v>https://www.oecd.org/content/dam/oecd/en/publications/reports/2026/09/pisa-2025-results-volume-i_5265bfb1/73451bc5-en.pdf</x:v>
      </x:c>
      <x:c r="J146" s="10" t="s">
        <x:v>132</x:v>
      </x:c>
      <x:c r="K146" s="10" t="s">
        <x:v>54</x:v>
      </x:c>
      <x:c r="L146" s="10" t="s">
        <x:v>133</x:v>
      </x:c>
      <x:c r="M146" s="10" t="s">
        <x:v>134</x:v>
      </x:c>
      <x:c r="N146" s="13">
        <x:v>0.33333333329999998</x:v>
      </x:c>
      <x:c r="O146" s="13">
        <x:v>0.11111111110000001</x:v>
      </x:c>
      <x:c r="P146" s="13">
        <x:v>3.7037037000000002E-2</x:v>
      </x:c>
      <x:c r="Q146" s="11" t="b">
        <x:v>0</x:v>
      </x:c>
      <x:c r="R146" s="10"/>
      <x:c r="S146" s="10" t="str">
        <x:v>Média simples das pontuações publicadas e arredondadas em Ciências, Leitura e Matemática; LU observado.</x:v>
      </x:c>
      <x:c r="T146" s="12" t="n">
        <x:f t="shared" ca="1" si="11">(COUNTIF($D$137:$D$163,"&lt;"&amp;D146)+(COUNTIF($D$137:$D$163,"="&amp;D146)-1)/2)/26*100</x:f>
        <x:v>30.76923076923077</x:v>
      </x:c>
      <x:c r="U146" s="12" t="n">
        <x:f t="shared" ca="1" si="9">T146*N146</x:f>
        <x:v>10.256410255384615</x:v>
      </x:c>
      <x:c r="V146" s="12" t="n">
        <x:f t="shared" ca="1" si="10">U146/9</x:f>
        <x:v>1.1396011394871794</x:v>
      </x:c>
    </x:row>
    <x:row r="147">
      <x:c r="A147" s="10" t="s">
        <x:v>130</x:v>
      </x:c>
      <x:c r="B147" s="10" t="s">
        <x:v>75</x:v>
      </x:c>
      <x:c r="C147" s="10" t="s">
        <x:v>76</x:v>
      </x:c>
      <x:c r="D147" s="12" t="n">
        <x:v>482.3333333333333</x:v>
      </x:c>
      <x:c r="E147" s="10" t="s">
        <x:v>131</x:v>
      </x:c>
      <x:c r="F147" s="10" t="n">
        <x:v>2025</x:v>
      </x:c>
      <x:c r="G147" s="10" t="str">
        <x:v>PISA 2025 · 2026-09-08</x:v>
      </x:c>
      <x:c r="H147" s="10" t="str">
        <x:v>OECD PISA 2025</x:v>
      </x:c>
      <x:c r="I147" s="10" t="str">
        <x:v>https://www.oecd.org/content/dam/oecd/en/publications/reports/2026/09/pisa-2025-results-volume-i_5265bfb1/73451bc5-en.pdf</x:v>
      </x:c>
      <x:c r="J147" s="10" t="s">
        <x:v>132</x:v>
      </x:c>
      <x:c r="K147" s="10" t="s">
        <x:v>54</x:v>
      </x:c>
      <x:c r="L147" s="10" t="s">
        <x:v>133</x:v>
      </x:c>
      <x:c r="M147" s="10" t="s">
        <x:v>134</x:v>
      </x:c>
      <x:c r="N147" s="13">
        <x:v>0.33333333329999998</x:v>
      </x:c>
      <x:c r="O147" s="13">
        <x:v>0.11111111110000001</x:v>
      </x:c>
      <x:c r="P147" s="13">
        <x:v>3.7037037000000002E-2</x:v>
      </x:c>
      <x:c r="Q147" s="11" t="b">
        <x:v>0</x:v>
      </x:c>
      <x:c r="R147" s="10"/>
      <x:c r="S147" s="10" t="str">
        <x:v>Média simples das pontuações publicadas e arredondadas em Ciências, Leitura e Matemática; LU observado.</x:v>
      </x:c>
      <x:c r="T147" s="12" t="n">
        <x:f t="shared" ca="1" si="11">(COUNTIF($D$137:$D$163,"&lt;"&amp;D147)+(COUNTIF($D$137:$D$163,"="&amp;D147)-1)/2)/26*100</x:f>
        <x:v>88.46153846153845</x:v>
      </x:c>
      <x:c r="U147" s="12" t="n">
        <x:f t="shared" ca="1" si="9">T147*N147</x:f>
        <x:v>29.487179484230765</x:v>
      </x:c>
      <x:c r="V147" s="12" t="n">
        <x:f t="shared" ca="1" si="10">U147/9</x:f>
        <x:v>3.2763532760256404</x:v>
      </x:c>
    </x:row>
    <x:row r="148">
      <x:c r="A148" s="10" t="s">
        <x:v>130</x:v>
      </x:c>
      <x:c r="B148" s="10" t="s">
        <x:v>77</x:v>
      </x:c>
      <x:c r="C148" s="10" t="s">
        <x:v>78</x:v>
      </x:c>
      <x:c r="D148" s="12" t="n">
        <x:v>465.6666666666667</x:v>
      </x:c>
      <x:c r="E148" s="10" t="s">
        <x:v>131</x:v>
      </x:c>
      <x:c r="F148" s="10" t="n">
        <x:v>2025</x:v>
      </x:c>
      <x:c r="G148" s="10" t="str">
        <x:v>PISA 2025 · 2026-09-08</x:v>
      </x:c>
      <x:c r="H148" s="10" t="str">
        <x:v>OECD PISA 2025</x:v>
      </x:c>
      <x:c r="I148" s="10" t="str">
        <x:v>https://www.oecd.org/content/dam/oecd/en/publications/reports/2026/09/pisa-2025-results-volume-i_5265bfb1/73451bc5-en.pdf</x:v>
      </x:c>
      <x:c r="J148" s="10" t="s">
        <x:v>132</x:v>
      </x:c>
      <x:c r="K148" s="10" t="s">
        <x:v>54</x:v>
      </x:c>
      <x:c r="L148" s="10" t="s">
        <x:v>133</x:v>
      </x:c>
      <x:c r="M148" s="10" t="s">
        <x:v>134</x:v>
      </x:c>
      <x:c r="N148" s="13">
        <x:v>0.33333333329999998</x:v>
      </x:c>
      <x:c r="O148" s="13">
        <x:v>0.11111111110000001</x:v>
      </x:c>
      <x:c r="P148" s="13">
        <x:v>3.7037037000000002E-2</x:v>
      </x:c>
      <x:c r="Q148" s="11" t="b">
        <x:v>0</x:v>
      </x:c>
      <x:c r="R148" s="10"/>
      <x:c r="S148" s="10" t="str">
        <x:v>Média simples das pontuações publicadas e arredondadas em Ciências, Leitura e Matemática; LU observado.</x:v>
      </x:c>
      <x:c r="T148" s="12" t="n">
        <x:f t="shared" ca="1" si="11">(COUNTIF($D$137:$D$163,"&lt;"&amp;D148)+(COUNTIF($D$137:$D$163,"="&amp;D148)-1)/2)/26*100</x:f>
        <x:v>46.15384615384615</x:v>
      </x:c>
      <x:c r="U148" s="12" t="n">
        <x:f t="shared" ca="1" si="9">T148*N148</x:f>
        <x:v>15.384615383076921</x:v>
      </x:c>
      <x:c r="V148" s="12" t="n">
        <x:f t="shared" ca="1" si="10">U148/9</x:f>
        <x:v>1.709401709230769</x:v>
      </x:c>
    </x:row>
    <x:row r="149">
      <x:c r="A149" s="10" t="s">
        <x:v>130</x:v>
      </x:c>
      <x:c r="B149" s="10" t="s">
        <x:v>79</x:v>
      </x:c>
      <x:c r="C149" s="10" t="s">
        <x:v>80</x:v>
      </x:c>
      <x:c r="D149" s="12" t="n">
        <x:v>461.3333333333333</x:v>
      </x:c>
      <x:c r="E149" s="10" t="s">
        <x:v>131</x:v>
      </x:c>
      <x:c r="F149" s="10" t="n">
        <x:v>2025</x:v>
      </x:c>
      <x:c r="G149" s="10" t="str">
        <x:v>PISA 2025 · 2026-09-08</x:v>
      </x:c>
      <x:c r="H149" s="10" t="str">
        <x:v>OECD PISA 2025</x:v>
      </x:c>
      <x:c r="I149" s="10" t="str">
        <x:v>https://www.oecd.org/content/dam/oecd/en/publications/reports/2026/09/pisa-2025-results-volume-i_5265bfb1/73451bc5-en.pdf</x:v>
      </x:c>
      <x:c r="J149" s="10" t="s">
        <x:v>132</x:v>
      </x:c>
      <x:c r="K149" s="10" t="s">
        <x:v>54</x:v>
      </x:c>
      <x:c r="L149" s="10" t="s">
        <x:v>133</x:v>
      </x:c>
      <x:c r="M149" s="10" t="s">
        <x:v>134</x:v>
      </x:c>
      <x:c r="N149" s="13">
        <x:v>0.33333333329999998</x:v>
      </x:c>
      <x:c r="O149" s="13">
        <x:v>0.11111111110000001</x:v>
      </x:c>
      <x:c r="P149" s="13">
        <x:v>3.7037037000000002E-2</x:v>
      </x:c>
      <x:c r="Q149" s="11" t="b">
        <x:v>0</x:v>
      </x:c>
      <x:c r="R149" s="10"/>
      <x:c r="S149" s="10" t="str">
        <x:v>Média simples das pontuações publicadas e arredondadas em Ciências, Leitura e Matemática; LU observado.</x:v>
      </x:c>
      <x:c r="T149" s="12" t="n">
        <x:f t="shared" ca="1" si="11">(COUNTIF($D$137:$D$163,"&lt;"&amp;D149)+(COUNTIF($D$137:$D$163,"="&amp;D149)-1)/2)/26*100</x:f>
        <x:v>26.923076923076923</x:v>
      </x:c>
      <x:c r="U149" s="12" t="n">
        <x:f t="shared" ca="1" si="9">T149*N149</x:f>
        <x:v>8.974358973461538</x:v>
      </x:c>
      <x:c r="V149" s="12" t="n">
        <x:f t="shared" ca="1" si="10">U149/9</x:f>
        <x:v>0.997150997051282</x:v>
      </x:c>
    </x:row>
    <x:row r="150">
      <x:c r="A150" s="10" t="s">
        <x:v>130</x:v>
      </x:c>
      <x:c r="B150" s="10" t="s">
        <x:v>81</x:v>
      </x:c>
      <x:c r="C150" s="10" t="s">
        <x:v>82</x:v>
      </x:c>
      <x:c r="D150" s="12" t="n">
        <x:v>463.6666666666667</x:v>
      </x:c>
      <x:c r="E150" s="10" t="s">
        <x:v>131</x:v>
      </x:c>
      <x:c r="F150" s="10" t="n">
        <x:v>2025</x:v>
      </x:c>
      <x:c r="G150" s="10" t="str">
        <x:v>PISA 2025 · 2026-09-08</x:v>
      </x:c>
      <x:c r="H150" s="10" t="str">
        <x:v>OECD PISA 2025</x:v>
      </x:c>
      <x:c r="I150" s="10" t="str">
        <x:v>https://www.oecd.org/content/dam/oecd/en/publications/reports/2026/09/pisa-2025-results-volume-i_5265bfb1/73451bc5-en.pdf</x:v>
      </x:c>
      <x:c r="J150" s="10" t="s">
        <x:v>132</x:v>
      </x:c>
      <x:c r="K150" s="10" t="s">
        <x:v>54</x:v>
      </x:c>
      <x:c r="L150" s="10" t="s">
        <x:v>133</x:v>
      </x:c>
      <x:c r="M150" s="10" t="s">
        <x:v>134</x:v>
      </x:c>
      <x:c r="N150" s="13">
        <x:v>0.33333333329999998</x:v>
      </x:c>
      <x:c r="O150" s="13">
        <x:v>0.11111111110000001</x:v>
      </x:c>
      <x:c r="P150" s="13">
        <x:v>3.7037037000000002E-2</x:v>
      </x:c>
      <x:c r="Q150" s="11" t="b">
        <x:v>0</x:v>
      </x:c>
      <x:c r="R150" s="10"/>
      <x:c r="S150" s="10" t="str">
        <x:v>Média simples das pontuações publicadas e arredondadas em Ciências, Leitura e Matemática; LU observado.</x:v>
      </x:c>
      <x:c r="T150" s="12" t="n">
        <x:f t="shared" ca="1" si="11">(COUNTIF($D$137:$D$163,"&lt;"&amp;D150)+(COUNTIF($D$137:$D$163,"="&amp;D150)-1)/2)/26*100</x:f>
        <x:v>38.46153846153847</x:v>
      </x:c>
      <x:c r="U150" s="12" t="n">
        <x:f t="shared" ca="1" si="9">T150*N150</x:f>
        <x:v>12.82051281923077</x:v>
      </x:c>
      <x:c r="V150" s="12" t="n">
        <x:f t="shared" ca="1" si="10">U150/9</x:f>
        <x:v>1.4245014243589744</x:v>
      </x:c>
    </x:row>
    <x:row r="151">
      <x:c r="A151" s="10" t="s">
        <x:v>130</x:v>
      </x:c>
      <x:c r="B151" s="10" t="s">
        <x:v>83</x:v>
      </x:c>
      <x:c r="C151" s="10" t="s">
        <x:v>84</x:v>
      </x:c>
      <x:c r="D151" s="12" t="n">
        <x:v>493.3333333333333</x:v>
      </x:c>
      <x:c r="E151" s="10" t="s">
        <x:v>131</x:v>
      </x:c>
      <x:c r="F151" s="10" t="n">
        <x:v>2025</x:v>
      </x:c>
      <x:c r="G151" s="10" t="str">
        <x:v>PISA 2025 · 2026-09-08</x:v>
      </x:c>
      <x:c r="H151" s="10" t="str">
        <x:v>OECD PISA 2025</x:v>
      </x:c>
      <x:c r="I151" s="10" t="str">
        <x:v>https://www.oecd.org/content/dam/oecd/en/publications/reports/2026/09/pisa-2025-results-volume-i_5265bfb1/73451bc5-en.pdf</x:v>
      </x:c>
      <x:c r="J151" s="10" t="s">
        <x:v>132</x:v>
      </x:c>
      <x:c r="K151" s="10" t="s">
        <x:v>54</x:v>
      </x:c>
      <x:c r="L151" s="10" t="s">
        <x:v>133</x:v>
      </x:c>
      <x:c r="M151" s="10" t="s">
        <x:v>134</x:v>
      </x:c>
      <x:c r="N151" s="13">
        <x:v>0.33333333329999998</x:v>
      </x:c>
      <x:c r="O151" s="13">
        <x:v>0.11111111110000001</x:v>
      </x:c>
      <x:c r="P151" s="13">
        <x:v>3.7037037000000002E-2</x:v>
      </x:c>
      <x:c r="Q151" s="11" t="b">
        <x:v>0</x:v>
      </x:c>
      <x:c r="R151" s="10"/>
      <x:c r="S151" s="10" t="str">
        <x:v>Média simples das pontuações publicadas e arredondadas em Ciências, Leitura e Matemática; LU observado.</x:v>
      </x:c>
      <x:c r="T151" s="12" t="n">
        <x:f t="shared" ca="1" si="11">(COUNTIF($D$137:$D$163,"&lt;"&amp;D151)+(COUNTIF($D$137:$D$163,"="&amp;D151)-1)/2)/26*100</x:f>
        <x:v>96.15384615384616</x:v>
      </x:c>
      <x:c r="U151" s="12" t="n">
        <x:f t="shared" ca="1" si="9">T151*N151</x:f>
        <x:v>32.05128204807692</x:v>
      </x:c>
      <x:c r="V151" s="12" t="n">
        <x:f t="shared" ca="1" si="10">U151/9</x:f>
        <x:v>3.561253560897436</x:v>
      </x:c>
    </x:row>
    <x:row r="152">
      <x:c r="A152" s="10" t="s">
        <x:v>130</x:v>
      </x:c>
      <x:c r="B152" s="10" t="s">
        <x:v>85</x:v>
      </x:c>
      <x:c r="C152" s="10" t="s">
        <x:v>86</x:v>
      </x:c>
      <x:c r="D152" s="12" t="n">
        <x:v>475</x:v>
      </x:c>
      <x:c r="E152" s="10" t="s">
        <x:v>131</x:v>
      </x:c>
      <x:c r="F152" s="10" t="n">
        <x:v>2025</x:v>
      </x:c>
      <x:c r="G152" s="10" t="str">
        <x:v>PISA 2025 · 2026-09-08</x:v>
      </x:c>
      <x:c r="H152" s="10" t="str">
        <x:v>OECD PISA 2025</x:v>
      </x:c>
      <x:c r="I152" s="10" t="str">
        <x:v>https://www.oecd.org/content/dam/oecd/en/publications/reports/2026/09/pisa-2025-results-volume-i_5265bfb1/73451bc5-en.pdf</x:v>
      </x:c>
      <x:c r="J152" s="10" t="s">
        <x:v>132</x:v>
      </x:c>
      <x:c r="K152" s="10" t="s">
        <x:v>54</x:v>
      </x:c>
      <x:c r="L152" s="10" t="s">
        <x:v>133</x:v>
      </x:c>
      <x:c r="M152" s="10" t="s">
        <x:v>134</x:v>
      </x:c>
      <x:c r="N152" s="13">
        <x:v>0.33333333329999998</x:v>
      </x:c>
      <x:c r="O152" s="13">
        <x:v>0.11111111110000001</x:v>
      </x:c>
      <x:c r="P152" s="13">
        <x:v>3.7037037000000002E-2</x:v>
      </x:c>
      <x:c r="Q152" s="11" t="b">
        <x:v>0</x:v>
      </x:c>
      <x:c r="R152" s="10"/>
      <x:c r="S152" s="10" t="str">
        <x:v>Média simples das pontuações publicadas e arredondadas em Ciências, Leitura e Matemática; LU observado.</x:v>
      </x:c>
      <x:c r="T152" s="12" t="n">
        <x:f t="shared" ca="1" si="11">(COUNTIF($D$137:$D$163,"&lt;"&amp;D152)+(COUNTIF($D$137:$D$163,"="&amp;D152)-1)/2)/26*100</x:f>
        <x:v>73.07692307692307</x:v>
      </x:c>
      <x:c r="U152" s="12" t="n">
        <x:f t="shared" ca="1" si="9">T152*N152</x:f>
        <x:v>24.358974356538457</x:v>
      </x:c>
      <x:c r="V152" s="12" t="n">
        <x:f t="shared" ca="1" si="10">U152/9</x:f>
        <x:v>2.706552706282051</x:v>
      </x:c>
    </x:row>
    <x:row r="153">
      <x:c r="A153" s="10" t="s">
        <x:v>130</x:v>
      </x:c>
      <x:c r="B153" s="10" t="s">
        <x:v>87</x:v>
      </x:c>
      <x:c r="C153" s="10" t="s">
        <x:v>88</x:v>
      </x:c>
      <x:c r="D153" s="12" t="n">
        <x:v>474</x:v>
      </x:c>
      <x:c r="E153" s="10" t="s">
        <x:v>131</x:v>
      </x:c>
      <x:c r="F153" s="10" t="n">
        <x:v>2025</x:v>
      </x:c>
      <x:c r="G153" s="10" t="str">
        <x:v>PISA 2025 · 2026-09-08</x:v>
      </x:c>
      <x:c r="H153" s="10" t="str">
        <x:v>OECD PISA 2025</x:v>
      </x:c>
      <x:c r="I153" s="10" t="str">
        <x:v>https://www.oecd.org/content/dam/oecd/en/publications/reports/2026/09/pisa-2025-results-volume-i_5265bfb1/73451bc5-en.pdf</x:v>
      </x:c>
      <x:c r="J153" s="10" t="s">
        <x:v>132</x:v>
      </x:c>
      <x:c r="K153" s="10" t="s">
        <x:v>54</x:v>
      </x:c>
      <x:c r="L153" s="10" t="s">
        <x:v>133</x:v>
      </x:c>
      <x:c r="M153" s="10" t="s">
        <x:v>134</x:v>
      </x:c>
      <x:c r="N153" s="13">
        <x:v>0.33333333329999998</x:v>
      </x:c>
      <x:c r="O153" s="13">
        <x:v>0.11111111110000001</x:v>
      </x:c>
      <x:c r="P153" s="13">
        <x:v>3.7037037000000002E-2</x:v>
      </x:c>
      <x:c r="Q153" s="11" t="b">
        <x:v>0</x:v>
      </x:c>
      <x:c r="R153" s="10"/>
      <x:c r="S153" s="10" t="str">
        <x:v>Média simples das pontuações publicadas e arredondadas em Ciências, Leitura e Matemática; LU observado.</x:v>
      </x:c>
      <x:c r="T153" s="12" t="n">
        <x:f t="shared" ca="1" si="11">(COUNTIF($D$137:$D$163,"&lt;"&amp;D153)+(COUNTIF($D$137:$D$163,"="&amp;D153)-1)/2)/26*100</x:f>
        <x:v>69.23076923076923</x:v>
      </x:c>
      <x:c r="U153" s="12" t="n">
        <x:f t="shared" ca="1" si="9">T153*N153</x:f>
        <x:v>23.076923074615383</x:v>
      </x:c>
      <x:c r="V153" s="12" t="n">
        <x:f t="shared" ca="1" si="10">U153/9</x:f>
        <x:v>2.564102563846154</x:v>
      </x:c>
    </x:row>
    <x:row r="154">
      <x:c r="A154" s="10" t="s">
        <x:v>130</x:v>
      </x:c>
      <x:c r="B154" s="10" t="s">
        <x:v>89</x:v>
      </x:c>
      <x:c r="C154" s="10" t="s">
        <x:v>90</x:v>
      </x:c>
      <x:c r="D154" s="12" t="n">
        <x:v>458.3333333333333</x:v>
      </x:c>
      <x:c r="E154" s="10" t="s">
        <x:v>131</x:v>
      </x:c>
      <x:c r="F154" s="10" t="n">
        <x:v>2025</x:v>
      </x:c>
      <x:c r="G154" s="10" t="str">
        <x:v>PISA 2025 · 2026-09-08</x:v>
      </x:c>
      <x:c r="H154" s="10" t="str">
        <x:v>OECD PISA 2025</x:v>
      </x:c>
      <x:c r="I154" s="10" t="str">
        <x:v>https://www.oecd.org/content/dam/oecd/en/publications/reports/2026/09/pisa-2025-results-volume-i_5265bfb1/73451bc5-en.pdf</x:v>
      </x:c>
      <x:c r="J154" s="10" t="s">
        <x:v>132</x:v>
      </x:c>
      <x:c r="K154" s="10" t="s">
        <x:v>54</x:v>
      </x:c>
      <x:c r="L154" s="10" t="s">
        <x:v>133</x:v>
      </x:c>
      <x:c r="M154" s="10" t="s">
        <x:v>134</x:v>
      </x:c>
      <x:c r="N154" s="13">
        <x:v>0.33333333329999998</x:v>
      </x:c>
      <x:c r="O154" s="13">
        <x:v>0.11111111110000001</x:v>
      </x:c>
      <x:c r="P154" s="13">
        <x:v>3.7037037000000002E-2</x:v>
      </x:c>
      <x:c r="Q154" s="11" t="b">
        <x:v>0</x:v>
      </x:c>
      <x:c r="R154" s="10"/>
      <x:c r="S154" s="10" t="str">
        <x:v>Média simples das pontuações publicadas e arredondadas em Ciências, Leitura e Matemática; LU observado.</x:v>
      </x:c>
      <x:c r="T154" s="12" t="n">
        <x:f t="shared" ca="1" si="11">(COUNTIF($D$137:$D$163,"&lt;"&amp;D154)+(COUNTIF($D$137:$D$163,"="&amp;D154)-1)/2)/26*100</x:f>
        <x:v>23.076923076923077</x:v>
      </x:c>
      <x:c r="U154" s="12" t="n">
        <x:f t="shared" ca="1" si="9">T154*N154</x:f>
        <x:v>7.692307691538461</x:v>
      </x:c>
      <x:c r="V154" s="12" t="n">
        <x:f t="shared" ca="1" si="10">U154/9</x:f>
        <x:v>0.8547008546153845</x:v>
      </x:c>
    </x:row>
    <x:row r="155">
      <x:c r="A155" s="10" t="s">
        <x:v>130</x:v>
      </x:c>
      <x:c r="B155" s="10" t="s">
        <x:v>91</x:v>
      </x:c>
      <x:c r="C155" s="10" t="s">
        <x:v>92</x:v>
      </x:c>
      <x:c r="D155" s="12" t="n">
        <x:v>452.6666666666667</x:v>
      </x:c>
      <x:c r="E155" s="10" t="s">
        <x:v>131</x:v>
      </x:c>
      <x:c r="F155" s="10" t="n">
        <x:v>2025</x:v>
      </x:c>
      <x:c r="G155" s="10" t="str">
        <x:v>PISA 2025 · 2026-09-08</x:v>
      </x:c>
      <x:c r="H155" s="10" t="str">
        <x:v>OECD PISA 2025</x:v>
      </x:c>
      <x:c r="I155" s="10" t="str">
        <x:v>https://www.oecd.org/content/dam/oecd/en/publications/reports/2026/09/pisa-2025-results-volume-i_5265bfb1/73451bc5-en.pdf</x:v>
      </x:c>
      <x:c r="J155" s="10" t="s">
        <x:v>132</x:v>
      </x:c>
      <x:c r="K155" s="10" t="s">
        <x:v>54</x:v>
      </x:c>
      <x:c r="L155" s="10" t="s">
        <x:v>133</x:v>
      </x:c>
      <x:c r="M155" s="10" t="s">
        <x:v>134</x:v>
      </x:c>
      <x:c r="N155" s="13">
        <x:v>0.33333333329999998</x:v>
      </x:c>
      <x:c r="O155" s="13">
        <x:v>0.11111111110000001</x:v>
      </x:c>
      <x:c r="P155" s="13">
        <x:v>3.7037037000000002E-2</x:v>
      </x:c>
      <x:c r="Q155" s="11" t="b">
        <x:v>0</x:v>
      </x:c>
      <x:c r="R155" s="10"/>
      <x:c r="S155" s="10" t="str">
        <x:v>Média simples das pontuações publicadas e arredondadas em Ciências, Leitura e Matemática; LU observado.</x:v>
      </x:c>
      <x:c r="T155" s="12" t="n">
        <x:f t="shared" ca="1" si="11">(COUNTIF($D$137:$D$163,"&lt;"&amp;D155)+(COUNTIF($D$137:$D$163,"="&amp;D155)-1)/2)/26*100</x:f>
        <x:v>19.230769230769234</x:v>
      </x:c>
      <x:c r="U155" s="12" t="n">
        <x:f t="shared" ca="1" si="9">T155*N155</x:f>
        <x:v>6.410256409615385</x:v>
      </x:c>
      <x:c r="V155" s="12" t="n">
        <x:f t="shared" ca="1" si="10">U155/9</x:f>
        <x:v>0.7122507121794872</x:v>
      </x:c>
    </x:row>
    <x:row r="156">
      <x:c r="A156" s="10" t="s">
        <x:v>130</x:v>
      </x:c>
      <x:c r="B156" s="10" t="s">
        <x:v>93</x:v>
      </x:c>
      <x:c r="C156" s="10" t="s">
        <x:v>94</x:v>
      </x:c>
      <x:c r="D156" s="12" t="n">
        <x:v>435.6666666666667</x:v>
      </x:c>
      <x:c r="E156" s="10" t="s">
        <x:v>131</x:v>
      </x:c>
      <x:c r="F156" s="10" t="n">
        <x:v>2025</x:v>
      </x:c>
      <x:c r="G156" s="10" t="str">
        <x:v>PISA 2025 · 2026-09-08</x:v>
      </x:c>
      <x:c r="H156" s="10" t="str">
        <x:v>OECD PISA 2025</x:v>
      </x:c>
      <x:c r="I156" s="10" t="str">
        <x:v>https://www.oecd.org/content/dam/oecd/en/publications/reports/2026/09/pisa-2025-results-volume-i_5265bfb1/73451bc5-en.pdf</x:v>
      </x:c>
      <x:c r="J156" s="10" t="s">
        <x:v>132</x:v>
      </x:c>
      <x:c r="K156" s="10" t="s">
        <x:v>54</x:v>
      </x:c>
      <x:c r="L156" s="10" t="s">
        <x:v>133</x:v>
      </x:c>
      <x:c r="M156" s="10" t="s">
        <x:v>134</x:v>
      </x:c>
      <x:c r="N156" s="13">
        <x:v>0.33333333329999998</x:v>
      </x:c>
      <x:c r="O156" s="13">
        <x:v>0.11111111110000001</x:v>
      </x:c>
      <x:c r="P156" s="13">
        <x:v>3.7037037000000002E-2</x:v>
      </x:c>
      <x:c r="Q156" s="11" t="b">
        <x:v>0</x:v>
      </x:c>
      <x:c r="R156" s="10"/>
      <x:c r="S156" s="10" t="str">
        <x:v>Média simples das pontuações publicadas e arredondadas em Ciências, Leitura e Matemática; LU observado.</x:v>
      </x:c>
      <x:c r="T156" s="12" t="n">
        <x:f t="shared" ca="1" si="11">(COUNTIF($D$137:$D$163,"&lt;"&amp;D156)+(COUNTIF($D$137:$D$163,"="&amp;D156)-1)/2)/26*100</x:f>
        <x:v>15.384615384615385</x:v>
      </x:c>
      <x:c r="U156" s="12" t="n">
        <x:f t="shared" ca="1" si="9">T156*N156</x:f>
        <x:v>5.128205127692308</x:v>
      </x:c>
      <x:c r="V156" s="12" t="n">
        <x:f t="shared" ca="1" si="10">U156/9</x:f>
        <x:v>0.5698005697435897</x:v>
      </x:c>
    </x:row>
    <x:row r="157">
      <x:c r="A157" s="10" t="s">
        <x:v>130</x:v>
      </x:c>
      <x:c r="B157" s="10" t="s">
        <x:v>95</x:v>
      </x:c>
      <x:c r="C157" s="10" t="s">
        <x:v>96</x:v>
      </x:c>
      <x:c r="D157" s="12" t="n">
        <x:v>469.6666666666667</x:v>
      </x:c>
      <x:c r="E157" s="10" t="s">
        <x:v>131</x:v>
      </x:c>
      <x:c r="F157" s="10" t="n">
        <x:v>2025</x:v>
      </x:c>
      <x:c r="G157" s="10" t="str">
        <x:v>PISA 2025 · 2026-09-08</x:v>
      </x:c>
      <x:c r="H157" s="10" t="str">
        <x:v>OECD PISA 2025</x:v>
      </x:c>
      <x:c r="I157" s="10" t="str">
        <x:v>https://www.oecd.org/content/dam/oecd/en/publications/reports/2026/09/pisa-2025-results-volume-i_5265bfb1/73451bc5-en.pdf</x:v>
      </x:c>
      <x:c r="J157" s="10" t="s">
        <x:v>132</x:v>
      </x:c>
      <x:c r="K157" s="10" t="s">
        <x:v>54</x:v>
      </x:c>
      <x:c r="L157" s="10" t="s">
        <x:v>133</x:v>
      </x:c>
      <x:c r="M157" s="10" t="s">
        <x:v>134</x:v>
      </x:c>
      <x:c r="N157" s="13">
        <x:v>0.33333333329999998</x:v>
      </x:c>
      <x:c r="O157" s="13">
        <x:v>0.11111111110000001</x:v>
      </x:c>
      <x:c r="P157" s="13">
        <x:v>3.7037037000000002E-2</x:v>
      </x:c>
      <x:c r="Q157" s="11" t="b">
        <x:v>0</x:v>
      </x:c>
      <x:c r="R157" s="10"/>
      <x:c r="S157" s="10" t="str">
        <x:v>Média simples das pontuações publicadas e arredondadas em Ciências, Leitura e Matemática; LU observado.</x:v>
      </x:c>
      <x:c r="T157" s="12" t="n">
        <x:f t="shared" ca="1" si="11">(COUNTIF($D$137:$D$163,"&lt;"&amp;D157)+(COUNTIF($D$137:$D$163,"="&amp;D157)-1)/2)/26*100</x:f>
        <x:v>55.769230769230774</x:v>
      </x:c>
      <x:c r="U157" s="12" t="n">
        <x:f t="shared" ca="1" si="9">T157*N157</x:f>
        <x:v>18.589743587884616</x:v>
      </x:c>
      <x:c r="V157" s="12" t="n">
        <x:f t="shared" ca="1" si="10">U157/9</x:f>
        <x:v>2.065527065320513</x:v>
      </x:c>
    </x:row>
    <x:row r="158">
      <x:c r="A158" s="10" t="s">
        <x:v>130</x:v>
      </x:c>
      <x:c r="B158" s="10" t="s">
        <x:v>97</x:v>
      </x:c>
      <x:c r="C158" s="10" t="s">
        <x:v>98</x:v>
      </x:c>
      <x:c r="D158" s="12" t="n">
        <x:v>487</x:v>
      </x:c>
      <x:c r="E158" s="10" t="s">
        <x:v>131</x:v>
      </x:c>
      <x:c r="F158" s="10" t="n">
        <x:v>2025</x:v>
      </x:c>
      <x:c r="G158" s="10" t="str">
        <x:v>PISA 2025 · 2026-09-08</x:v>
      </x:c>
      <x:c r="H158" s="10" t="str">
        <x:v>OECD PISA 2025</x:v>
      </x:c>
      <x:c r="I158" s="10" t="str">
        <x:v>https://www.oecd.org/content/dam/oecd/en/publications/reports/2026/09/pisa-2025-results-volume-i_5265bfb1/73451bc5-en.pdf</x:v>
      </x:c>
      <x:c r="J158" s="10" t="s">
        <x:v>132</x:v>
      </x:c>
      <x:c r="K158" s="10" t="s">
        <x:v>54</x:v>
      </x:c>
      <x:c r="L158" s="10" t="s">
        <x:v>133</x:v>
      </x:c>
      <x:c r="M158" s="10" t="s">
        <x:v>134</x:v>
      </x:c>
      <x:c r="N158" s="13">
        <x:v>0.33333333329999998</x:v>
      </x:c>
      <x:c r="O158" s="13">
        <x:v>0.11111111110000001</x:v>
      </x:c>
      <x:c r="P158" s="13">
        <x:v>3.7037037000000002E-2</x:v>
      </x:c>
      <x:c r="Q158" s="11" t="b">
        <x:v>0</x:v>
      </x:c>
      <x:c r="R158" s="10"/>
      <x:c r="S158" s="10" t="str">
        <x:v>Média simples das pontuações publicadas e arredondadas em Ciências, Leitura e Matemática; LU observado.</x:v>
      </x:c>
      <x:c r="T158" s="12" t="n">
        <x:f t="shared" ca="1" si="11">(COUNTIF($D$137:$D$163,"&lt;"&amp;D158)+(COUNTIF($D$137:$D$163,"="&amp;D158)-1)/2)/26*100</x:f>
        <x:v>92.3076923076923</x:v>
      </x:c>
      <x:c r="U158" s="12" t="n">
        <x:f t="shared" ca="1" si="9">T158*N158</x:f>
        <x:v>30.769230766153843</x:v>
      </x:c>
      <x:c r="V158" s="12" t="n">
        <x:f t="shared" ca="1" si="10">U158/9</x:f>
        <x:v>3.418803418461538</x:v>
      </x:c>
    </x:row>
    <x:row r="159">
      <x:c r="A159" s="10" t="s">
        <x:v>130</x:v>
      </x:c>
      <x:c r="B159" s="10" t="s">
        <x:v>99</x:v>
      </x:c>
      <x:c r="C159" s="10" t="s">
        <x:v>100</x:v>
      </x:c>
      <x:c r="D159" s="12" t="n">
        <x:v>468</x:v>
      </x:c>
      <x:c r="E159" s="10" t="s">
        <x:v>131</x:v>
      </x:c>
      <x:c r="F159" s="10" t="n">
        <x:v>2025</x:v>
      </x:c>
      <x:c r="G159" s="10" t="str">
        <x:v>PISA 2025 · 2026-09-08</x:v>
      </x:c>
      <x:c r="H159" s="10" t="str">
        <x:v>OECD PISA 2025</x:v>
      </x:c>
      <x:c r="I159" s="10" t="str">
        <x:v>https://www.oecd.org/content/dam/oecd/en/publications/reports/2026/09/pisa-2025-results-volume-i_5265bfb1/73451bc5-en.pdf</x:v>
      </x:c>
      <x:c r="J159" s="10" t="s">
        <x:v>132</x:v>
      </x:c>
      <x:c r="K159" s="10" t="s">
        <x:v>54</x:v>
      </x:c>
      <x:c r="L159" s="10" t="s">
        <x:v>133</x:v>
      </x:c>
      <x:c r="M159" s="10" t="s">
        <x:v>134</x:v>
      </x:c>
      <x:c r="N159" s="13">
        <x:v>0.33333333329999998</x:v>
      </x:c>
      <x:c r="O159" s="13">
        <x:v>0.11111111110000001</x:v>
      </x:c>
      <x:c r="P159" s="13">
        <x:v>3.7037037000000002E-2</x:v>
      </x:c>
      <x:c r="Q159" s="11" t="b">
        <x:v>0</x:v>
      </x:c>
      <x:c r="R159" s="10"/>
      <x:c r="S159" s="10" t="str">
        <x:v>Média simples das pontuações publicadas e arredondadas em Ciências, Leitura e Matemática; LU observado.</x:v>
      </x:c>
      <x:c r="T159" s="12" t="n">
        <x:f t="shared" ca="1" si="11">(COUNTIF($D$137:$D$163,"&lt;"&amp;D159)+(COUNTIF($D$137:$D$163,"="&amp;D159)-1)/2)/26*100</x:f>
        <x:v>50</x:v>
      </x:c>
      <x:c r="U159" s="12" t="n">
        <x:f t="shared" ca="1" si="9">T159*N159</x:f>
        <x:v>16.666666664999997</x:v>
      </x:c>
      <x:c r="V159" s="12" t="n">
        <x:f t="shared" ca="1" si="10">U159/9</x:f>
        <x:v>1.8518518516666664</x:v>
      </x:c>
    </x:row>
    <x:row r="160">
      <x:c r="A160" s="10" t="s">
        <x:v>130</x:v>
      </x:c>
      <x:c r="B160" s="10" t="s">
        <x:v>101</x:v>
      </x:c>
      <x:c r="C160" s="10" t="s">
        <x:v>102</x:v>
      </x:c>
      <x:c r="D160" s="12" t="n">
        <x:v>419</x:v>
      </x:c>
      <x:c r="E160" s="10" t="s">
        <x:v>131</x:v>
      </x:c>
      <x:c r="F160" s="10" t="n">
        <x:v>2025</x:v>
      </x:c>
      <x:c r="G160" s="10" t="str">
        <x:v>PISA 2025 · 2026-09-08</x:v>
      </x:c>
      <x:c r="H160" s="10" t="str">
        <x:v>OECD PISA 2025</x:v>
      </x:c>
      <x:c r="I160" s="10" t="str">
        <x:v>https://www.oecd.org/content/dam/oecd/en/publications/reports/2026/09/pisa-2025-results-volume-i_5265bfb1/73451bc5-en.pdf</x:v>
      </x:c>
      <x:c r="J160" s="10" t="s">
        <x:v>132</x:v>
      </x:c>
      <x:c r="K160" s="10" t="s">
        <x:v>54</x:v>
      </x:c>
      <x:c r="L160" s="10" t="s">
        <x:v>133</x:v>
      </x:c>
      <x:c r="M160" s="10" t="s">
        <x:v>134</x:v>
      </x:c>
      <x:c r="N160" s="13">
        <x:v>0.33333333329999998</x:v>
      </x:c>
      <x:c r="O160" s="13">
        <x:v>0.11111111110000001</x:v>
      </x:c>
      <x:c r="P160" s="13">
        <x:v>3.7037037000000002E-2</x:v>
      </x:c>
      <x:c r="Q160" s="11" t="b">
        <x:v>0</x:v>
      </x:c>
      <x:c r="R160" s="10"/>
      <x:c r="S160" s="10" t="str">
        <x:v>Média simples das pontuações publicadas e arredondadas em Ciências, Leitura e Matemática; LU observado.</x:v>
      </x:c>
      <x:c r="T160" s="12" t="n">
        <x:f t="shared" ca="1" si="11">(COUNTIF($D$137:$D$163,"&lt;"&amp;D160)+(COUNTIF($D$137:$D$163,"="&amp;D160)-1)/2)/26*100</x:f>
        <x:v>7.6923076923076925</x:v>
      </x:c>
      <x:c r="U160" s="12" t="n">
        <x:f t="shared" ca="1" si="9">T160*N160</x:f>
        <x:v>2.564102563846154</x:v>
      </x:c>
      <x:c r="V160" s="12" t="n">
        <x:f t="shared" ca="1" si="10">U160/9</x:f>
        <x:v>0.28490028487179486</x:v>
      </x:c>
    </x:row>
    <x:row r="161">
      <x:c r="A161" s="10" t="s">
        <x:v>130</x:v>
      </x:c>
      <x:c r="B161" s="10" t="s">
        <x:v>103</x:v>
      </x:c>
      <x:c r="C161" s="10" t="s">
        <x:v>104</x:v>
      </x:c>
      <x:c r="D161" s="12" t="n">
        <x:v>471.6666666666667</x:v>
      </x:c>
      <x:c r="E161" s="10" t="s">
        <x:v>131</x:v>
      </x:c>
      <x:c r="F161" s="10" t="n">
        <x:v>2025</x:v>
      </x:c>
      <x:c r="G161" s="10" t="str">
        <x:v>PISA 2025 · 2026-09-08</x:v>
      </x:c>
      <x:c r="H161" s="10" t="str">
        <x:v>OECD PISA 2025</x:v>
      </x:c>
      <x:c r="I161" s="10" t="str">
        <x:v>https://www.oecd.org/content/dam/oecd/en/publications/reports/2026/09/pisa-2025-results-volume-i_5265bfb1/73451bc5-en.pdf</x:v>
      </x:c>
      <x:c r="J161" s="10" t="s">
        <x:v>132</x:v>
      </x:c>
      <x:c r="K161" s="10" t="s">
        <x:v>54</x:v>
      </x:c>
      <x:c r="L161" s="10" t="s">
        <x:v>133</x:v>
      </x:c>
      <x:c r="M161" s="10" t="s">
        <x:v>134</x:v>
      </x:c>
      <x:c r="N161" s="13">
        <x:v>0.33333333329999998</x:v>
      </x:c>
      <x:c r="O161" s="13">
        <x:v>0.11111111110000001</x:v>
      </x:c>
      <x:c r="P161" s="13">
        <x:v>3.7037037000000002E-2</x:v>
      </x:c>
      <x:c r="Q161" s="11" t="b">
        <x:v>0</x:v>
      </x:c>
      <x:c r="R161" s="10"/>
      <x:c r="S161" s="10" t="str">
        <x:v>Média simples das pontuações publicadas e arredondadas em Ciências, Leitura e Matemática; LU observado.</x:v>
      </x:c>
      <x:c r="T161" s="12" t="n">
        <x:f t="shared" ca="1" si="11">(COUNTIF($D$137:$D$163,"&lt;"&amp;D161)+(COUNTIF($D$137:$D$163,"="&amp;D161)-1)/2)/26*100</x:f>
        <x:v>63.46153846153846</x:v>
      </x:c>
      <x:c r="U161" s="12" t="n">
        <x:f t="shared" ca="1" si="9">T161*N161</x:f>
        <x:v>21.153846151730768</x:v>
      </x:c>
      <x:c r="V161" s="12" t="n">
        <x:f t="shared" ca="1" si="10">U161/9</x:f>
        <x:v>2.3504273501923074</x:v>
      </x:c>
    </x:row>
    <x:row r="162">
      <x:c r="A162" s="10" t="s">
        <x:v>130</x:v>
      </x:c>
      <x:c r="B162" s="10" t="s">
        <x:v>105</x:v>
      </x:c>
      <x:c r="C162" s="10" t="s">
        <x:v>106</x:v>
      </x:c>
      <x:c r="D162" s="12" t="n">
        <x:v>463</x:v>
      </x:c>
      <x:c r="E162" s="10" t="s">
        <x:v>131</x:v>
      </x:c>
      <x:c r="F162" s="10" t="n">
        <x:v>2025</x:v>
      </x:c>
      <x:c r="G162" s="10" t="str">
        <x:v>PISA 2025 · 2026-09-08</x:v>
      </x:c>
      <x:c r="H162" s="10" t="str">
        <x:v>OECD PISA 2025</x:v>
      </x:c>
      <x:c r="I162" s="10" t="str">
        <x:v>https://www.oecd.org/content/dam/oecd/en/publications/reports/2026/09/pisa-2025-results-volume-i_5265bfb1/73451bc5-en.pdf</x:v>
      </x:c>
      <x:c r="J162" s="10" t="s">
        <x:v>132</x:v>
      </x:c>
      <x:c r="K162" s="10" t="s">
        <x:v>54</x:v>
      </x:c>
      <x:c r="L162" s="10" t="s">
        <x:v>133</x:v>
      </x:c>
      <x:c r="M162" s="10" t="s">
        <x:v>134</x:v>
      </x:c>
      <x:c r="N162" s="13">
        <x:v>0.33333333329999998</x:v>
      </x:c>
      <x:c r="O162" s="13">
        <x:v>0.11111111110000001</x:v>
      </x:c>
      <x:c r="P162" s="13">
        <x:v>3.7037037000000002E-2</x:v>
      </x:c>
      <x:c r="Q162" s="11" t="b">
        <x:v>0</x:v>
      </x:c>
      <x:c r="R162" s="10"/>
      <x:c r="S162" s="10" t="str">
        <x:v>Média simples das pontuações publicadas e arredondadas em Ciências, Leitura e Matemática; LU observado.</x:v>
      </x:c>
      <x:c r="T162" s="12" t="n">
        <x:f t="shared" ca="1" si="11">(COUNTIF($D$137:$D$163,"&lt;"&amp;D162)+(COUNTIF($D$137:$D$163,"="&amp;D162)-1)/2)/26*100</x:f>
        <x:v>34.61538461538461</x:v>
      </x:c>
      <x:c r="U162" s="12" t="n">
        <x:f t="shared" ca="1" si="9">T162*N162</x:f>
        <x:v>11.538461537307692</x:v>
      </x:c>
      <x:c r="V162" s="12" t="n">
        <x:f t="shared" ca="1" si="10">U162/9</x:f>
        <x:v>1.282051281923077</x:v>
      </x:c>
    </x:row>
    <x:row r="163">
      <x:c r="A163" s="10" t="s">
        <x:v>130</x:v>
      </x:c>
      <x:c r="B163" s="10" t="s">
        <x:v>107</x:v>
      </x:c>
      <x:c r="C163" s="10" t="s">
        <x:v>108</x:v>
      </x:c>
      <x:c r="D163" s="12" t="n">
        <x:v>464</x:v>
      </x:c>
      <x:c r="E163" s="10" t="s">
        <x:v>131</x:v>
      </x:c>
      <x:c r="F163" s="10" t="n">
        <x:v>2025</x:v>
      </x:c>
      <x:c r="G163" s="10" t="str">
        <x:v>PISA 2025 · 2026-09-08</x:v>
      </x:c>
      <x:c r="H163" s="10" t="str">
        <x:v>OECD PISA 2025</x:v>
      </x:c>
      <x:c r="I163" s="10" t="str">
        <x:v>https://www.oecd.org/content/dam/oecd/en/publications/reports/2026/09/pisa-2025-results-volume-i_5265bfb1/73451bc5-en.pdf</x:v>
      </x:c>
      <x:c r="J163" s="10" t="s">
        <x:v>132</x:v>
      </x:c>
      <x:c r="K163" s="10" t="s">
        <x:v>54</x:v>
      </x:c>
      <x:c r="L163" s="10" t="s">
        <x:v>133</x:v>
      </x:c>
      <x:c r="M163" s="10" t="s">
        <x:v>134</x:v>
      </x:c>
      <x:c r="N163" s="13">
        <x:v>0.33333333329999998</x:v>
      </x:c>
      <x:c r="O163" s="13">
        <x:v>0.11111111110000001</x:v>
      </x:c>
      <x:c r="P163" s="13">
        <x:v>3.7037037000000002E-2</x:v>
      </x:c>
      <x:c r="Q163" s="11" t="b">
        <x:v>0</x:v>
      </x:c>
      <x:c r="R163" s="10"/>
      <x:c r="S163" s="10" t="str">
        <x:v>Média simples das pontuações publicadas e arredondadas em Ciências, Leitura e Matemática; LU observado.</x:v>
      </x:c>
      <x:c r="T163" s="12" t="n">
        <x:f t="shared" ca="1" si="11">(COUNTIF($D$137:$D$163,"&lt;"&amp;D163)+(COUNTIF($D$137:$D$163,"="&amp;D163)-1)/2)/26*100</x:f>
        <x:v>42.30769230769231</x:v>
      </x:c>
      <x:c r="U163" s="12" t="n">
        <x:f t="shared" ca="1" si="9">T163*N163</x:f>
        <x:v>14.102564101153845</x:v>
      </x:c>
      <x:c r="V163" s="12" t="n">
        <x:f t="shared" ca="1" si="10">U163/9</x:f>
        <x:v>1.5669515667948717</x:v>
      </x:c>
    </x:row>
    <x:row r="164">
      <x:c r="A164" s="10" t="s">
        <x:v>135</x:v>
      </x:c>
      <x:c r="B164" s="10" t="s">
        <x:v>48</x:v>
      </x:c>
      <x:c r="C164" s="10" t="s">
        <x:v>49</x:v>
      </x:c>
      <x:c r="D164" s="12">
        <x:v>86.8</x:v>
      </x:c>
      <x:c r="E164" s="10" t="s">
        <x:v>136</x:v>
      </x:c>
      <x:c r="F164" s="10">
        <x:v>2025</x:v>
      </x:c>
      <x:c r="G164" s="10" t="s">
        <x:v>51</x:v>
      </x:c>
      <x:c r="H164" s="10" t="s">
        <x:v>137</x:v>
      </x:c>
      <x:c r="I164" s="10" t="s">
        <x:v>138</x:v>
      </x:c>
      <x:c r="J164" s="10" t="s">
        <x:v>137</x:v>
      </x:c>
      <x:c r="K164" s="10" t="s">
        <x:v>54</x:v>
      </x:c>
      <x:c r="L164" s="10" t="s">
        <x:v>139</x:v>
      </x:c>
      <x:c r="M164" s="10" t="s">
        <x:v>134</x:v>
      </x:c>
      <x:c r="N164" s="13">
        <x:v>0.11111111110000001</x:v>
      </x:c>
      <x:c r="O164" s="13">
        <x:v>0.11111111110000001</x:v>
      </x:c>
      <x:c r="P164" s="13">
        <x:v>1.2345679E-2</x:v>
      </x:c>
      <x:c r="Q164" s="11" t="b">
        <x:v>0</x:v>
      </x:c>
      <x:c r="R164" s="10"/>
      <x:c r="S164" s="10"/>
      <x:c r="T164" s="12" t="n">
        <x:f t="shared" ref="T164:T190" ca="1" si="12">(COUNTIF($D$164:$D$190,"&lt;"&amp;D164)+(COUNTIF($D$164:$D$190,"="&amp;D164)-1)/2)/26*100</x:f>
        <x:v>46.15384615384615</x:v>
      </x:c>
      <x:c r="U164" s="12" t="n">
        <x:f t="shared" ca="1" si="9">T164*N164</x:f>
        <x:v>5.128205127692308</x:v>
      </x:c>
      <x:c r="V164" s="12" t="n">
        <x:f t="shared" ca="1" si="10">U164/9</x:f>
        <x:v>0.5698005697435897</x:v>
      </x:c>
    </x:row>
    <x:row r="165">
      <x:c r="A165" s="10" t="s">
        <x:v>135</x:v>
      </x:c>
      <x:c r="B165" s="10" t="s">
        <x:v>57</x:v>
      </x:c>
      <x:c r="C165" s="10" t="s">
        <x:v>58</x:v>
      </x:c>
      <x:c r="D165" s="12">
        <x:v>84.9</x:v>
      </x:c>
      <x:c r="E165" s="10" t="s">
        <x:v>136</x:v>
      </x:c>
      <x:c r="F165" s="10">
        <x:v>2025</x:v>
      </x:c>
      <x:c r="G165" s="10" t="s">
        <x:v>51</x:v>
      </x:c>
      <x:c r="H165" s="10" t="s">
        <x:v>137</x:v>
      </x:c>
      <x:c r="I165" s="10" t="s">
        <x:v>138</x:v>
      </x:c>
      <x:c r="J165" s="10" t="s">
        <x:v>137</x:v>
      </x:c>
      <x:c r="K165" s="10" t="s">
        <x:v>54</x:v>
      </x:c>
      <x:c r="L165" s="10" t="s">
        <x:v>139</x:v>
      </x:c>
      <x:c r="M165" s="10" t="s">
        <x:v>134</x:v>
      </x:c>
      <x:c r="N165" s="13">
        <x:v>0.11111111110000001</x:v>
      </x:c>
      <x:c r="O165" s="13">
        <x:v>0.11111111110000001</x:v>
      </x:c>
      <x:c r="P165" s="13">
        <x:v>1.2345679E-2</x:v>
      </x:c>
      <x:c r="Q165" s="11" t="b">
        <x:v>0</x:v>
      </x:c>
      <x:c r="R165" s="10"/>
      <x:c r="S165" s="10"/>
      <x:c r="T165" s="12" t="n">
        <x:f t="shared" ca="1" si="12">(COUNTIF($D$164:$D$190,"&lt;"&amp;D165)+(COUNTIF($D$164:$D$190,"="&amp;D165)-1)/2)/26*100</x:f>
        <x:v>38.46153846153847</x:v>
      </x:c>
      <x:c r="U165" s="12" t="n">
        <x:f t="shared" ca="1" si="9">T165*N165</x:f>
        <x:v>4.273504273076924</x:v>
      </x:c>
      <x:c r="V165" s="12" t="n">
        <x:f t="shared" ca="1" si="10">U165/9</x:f>
        <x:v>0.4748338081196582</x:v>
      </x:c>
    </x:row>
    <x:row r="166">
      <x:c r="A166" s="10" t="s">
        <x:v>135</x:v>
      </x:c>
      <x:c r="B166" s="10" t="s">
        <x:v>59</x:v>
      </x:c>
      <x:c r="C166" s="10" t="s">
        <x:v>60</x:v>
      </x:c>
      <x:c r="D166" s="12">
        <x:v>87</x:v>
      </x:c>
      <x:c r="E166" s="10" t="s">
        <x:v>136</x:v>
      </x:c>
      <x:c r="F166" s="10">
        <x:v>2025</x:v>
      </x:c>
      <x:c r="G166" s="10" t="s">
        <x:v>51</x:v>
      </x:c>
      <x:c r="H166" s="10" t="s">
        <x:v>137</x:v>
      </x:c>
      <x:c r="I166" s="10" t="s">
        <x:v>138</x:v>
      </x:c>
      <x:c r="J166" s="10" t="s">
        <x:v>137</x:v>
      </x:c>
      <x:c r="K166" s="10" t="s">
        <x:v>54</x:v>
      </x:c>
      <x:c r="L166" s="10" t="s">
        <x:v>139</x:v>
      </x:c>
      <x:c r="M166" s="10" t="s">
        <x:v>134</x:v>
      </x:c>
      <x:c r="N166" s="13">
        <x:v>0.11111111110000001</x:v>
      </x:c>
      <x:c r="O166" s="13">
        <x:v>0.11111111110000001</x:v>
      </x:c>
      <x:c r="P166" s="13">
        <x:v>1.2345679E-2</x:v>
      </x:c>
      <x:c r="Q166" s="11" t="b">
        <x:v>0</x:v>
      </x:c>
      <x:c r="R166" s="10"/>
      <x:c r="S166" s="10"/>
      <x:c r="T166" s="12" t="n">
        <x:f t="shared" ca="1" si="12">(COUNTIF($D$164:$D$190,"&lt;"&amp;D166)+(COUNTIF($D$164:$D$190,"="&amp;D166)-1)/2)/26*100</x:f>
        <x:v>53.84615384615385</x:v>
      </x:c>
      <x:c r="U166" s="12" t="n">
        <x:f t="shared" ca="1" si="9">T166*N166</x:f>
        <x:v>5.982905982307693</x:v>
      </x:c>
      <x:c r="V166" s="12" t="n">
        <x:f t="shared" ca="1" si="10">U166/9</x:f>
        <x:v>0.6647673313675214</x:v>
      </x:c>
    </x:row>
    <x:row r="167">
      <x:c r="A167" s="10" t="s">
        <x:v>135</x:v>
      </x:c>
      <x:c r="B167" s="10" t="s">
        <x:v>61</x:v>
      </x:c>
      <x:c r="C167" s="10" t="s">
        <x:v>62</x:v>
      </x:c>
      <x:c r="D167" s="12">
        <x:v>86.9</x:v>
      </x:c>
      <x:c r="E167" s="10" t="s">
        <x:v>136</x:v>
      </x:c>
      <x:c r="F167" s="10">
        <x:v>2025</x:v>
      </x:c>
      <x:c r="G167" s="10" t="s">
        <x:v>51</x:v>
      </x:c>
      <x:c r="H167" s="10" t="s">
        <x:v>137</x:v>
      </x:c>
      <x:c r="I167" s="10" t="s">
        <x:v>138</x:v>
      </x:c>
      <x:c r="J167" s="10" t="s">
        <x:v>137</x:v>
      </x:c>
      <x:c r="K167" s="10" t="s">
        <x:v>54</x:v>
      </x:c>
      <x:c r="L167" s="10" t="s">
        <x:v>139</x:v>
      </x:c>
      <x:c r="M167" s="10" t="s">
        <x:v>134</x:v>
      </x:c>
      <x:c r="N167" s="13">
        <x:v>0.11111111110000001</x:v>
      </x:c>
      <x:c r="O167" s="13">
        <x:v>0.11111111110000001</x:v>
      </x:c>
      <x:c r="P167" s="13">
        <x:v>1.2345679E-2</x:v>
      </x:c>
      <x:c r="Q167" s="11" t="b">
        <x:v>0</x:v>
      </x:c>
      <x:c r="R167" s="10"/>
      <x:c r="S167" s="10"/>
      <x:c r="T167" s="12" t="n">
        <x:f t="shared" ca="1" si="12">(COUNTIF($D$164:$D$190,"&lt;"&amp;D167)+(COUNTIF($D$164:$D$190,"="&amp;D167)-1)/2)/26*100</x:f>
        <x:v>50</x:v>
      </x:c>
      <x:c r="U167" s="12" t="n">
        <x:f t="shared" ca="1" si="9">T167*N167</x:f>
        <x:v>5.555555555000001</x:v>
      </x:c>
      <x:c r="V167" s="12" t="n">
        <x:f t="shared" ca="1" si="10">U167/9</x:f>
        <x:v>0.6172839505555556</x:v>
      </x:c>
    </x:row>
    <x:row r="168">
      <x:c r="A168" s="10" t="s">
        <x:v>135</x:v>
      </x:c>
      <x:c r="B168" s="10" t="s">
        <x:v>63</x:v>
      </x:c>
      <x:c r="C168" s="10" t="s">
        <x:v>64</x:v>
      </x:c>
      <x:c r="D168" s="12">
        <x:v>94.4</x:v>
      </x:c>
      <x:c r="E168" s="10" t="s">
        <x:v>136</x:v>
      </x:c>
      <x:c r="F168" s="10">
        <x:v>2025</x:v>
      </x:c>
      <x:c r="G168" s="10" t="s">
        <x:v>51</x:v>
      </x:c>
      <x:c r="H168" s="10" t="s">
        <x:v>137</x:v>
      </x:c>
      <x:c r="I168" s="10" t="s">
        <x:v>138</x:v>
      </x:c>
      <x:c r="J168" s="10" t="s">
        <x:v>137</x:v>
      </x:c>
      <x:c r="K168" s="10" t="s">
        <x:v>54</x:v>
      </x:c>
      <x:c r="L168" s="10" t="s">
        <x:v>139</x:v>
      </x:c>
      <x:c r="M168" s="10" t="s">
        <x:v>134</x:v>
      </x:c>
      <x:c r="N168" s="13">
        <x:v>0.11111111110000001</x:v>
      </x:c>
      <x:c r="O168" s="13">
        <x:v>0.11111111110000001</x:v>
      </x:c>
      <x:c r="P168" s="13">
        <x:v>1.2345679E-2</x:v>
      </x:c>
      <x:c r="Q168" s="11" t="b">
        <x:v>0</x:v>
      </x:c>
      <x:c r="R168" s="10"/>
      <x:c r="S168" s="10"/>
      <x:c r="T168" s="12" t="n">
        <x:f t="shared" ca="1" si="12">(COUNTIF($D$164:$D$190,"&lt;"&amp;D168)+(COUNTIF($D$164:$D$190,"="&amp;D168)-1)/2)/26*100</x:f>
        <x:v>92.3076923076923</x:v>
      </x:c>
      <x:c r="U168" s="12" t="n">
        <x:f t="shared" ca="1" si="9">T168*N168</x:f>
        <x:v>10.256410255384615</x:v>
      </x:c>
      <x:c r="V168" s="12" t="n">
        <x:f t="shared" ca="1" si="10">U168/9</x:f>
        <x:v>1.1396011394871794</x:v>
      </x:c>
    </x:row>
    <x:row r="169">
      <x:c r="A169" s="10" t="s">
        <x:v>135</x:v>
      </x:c>
      <x:c r="B169" s="10" t="s">
        <x:v>65</x:v>
      </x:c>
      <x:c r="C169" s="10" t="s">
        <x:v>66</x:v>
      </x:c>
      <x:c r="D169" s="12">
        <x:v>85.8</x:v>
      </x:c>
      <x:c r="E169" s="10" t="s">
        <x:v>136</x:v>
      </x:c>
      <x:c r="F169" s="10">
        <x:v>2025</x:v>
      </x:c>
      <x:c r="G169" s="10" t="s">
        <x:v>51</x:v>
      </x:c>
      <x:c r="H169" s="10" t="s">
        <x:v>137</x:v>
      </x:c>
      <x:c r="I169" s="10" t="s">
        <x:v>138</x:v>
      </x:c>
      <x:c r="J169" s="10" t="s">
        <x:v>137</x:v>
      </x:c>
      <x:c r="K169" s="10" t="s">
        <x:v>54</x:v>
      </x:c>
      <x:c r="L169" s="10" t="s">
        <x:v>139</x:v>
      </x:c>
      <x:c r="M169" s="10" t="s">
        <x:v>134</x:v>
      </x:c>
      <x:c r="N169" s="13">
        <x:v>0.11111111110000001</x:v>
      </x:c>
      <x:c r="O169" s="13">
        <x:v>0.11111111110000001</x:v>
      </x:c>
      <x:c r="P169" s="13">
        <x:v>1.2345679E-2</x:v>
      </x:c>
      <x:c r="Q169" s="11" t="b">
        <x:v>0</x:v>
      </x:c>
      <x:c r="R169" s="10"/>
      <x:c r="S169" s="10"/>
      <x:c r="T169" s="12" t="n">
        <x:f t="shared" ca="1" si="12">(COUNTIF($D$164:$D$190,"&lt;"&amp;D169)+(COUNTIF($D$164:$D$190,"="&amp;D169)-1)/2)/26*100</x:f>
        <x:v>42.30769230769231</x:v>
      </x:c>
      <x:c r="U169" s="12" t="n">
        <x:f t="shared" ca="1" si="9">T169*N169</x:f>
        <x:v>4.700854700384616</x:v>
      </x:c>
      <x:c r="V169" s="12" t="n">
        <x:f t="shared" ca="1" si="10">U169/9</x:f>
        <x:v>0.5223171889316239</x:v>
      </x:c>
    </x:row>
    <x:row r="170">
      <x:c r="A170" s="10" t="s">
        <x:v>135</x:v>
      </x:c>
      <x:c r="B170" s="10" t="s">
        <x:v>67</x:v>
      </x:c>
      <x:c r="C170" s="10" t="s">
        <x:v>68</x:v>
      </x:c>
      <x:c r="D170" s="12">
        <x:v>84.1</x:v>
      </x:c>
      <x:c r="E170" s="10" t="s">
        <x:v>136</x:v>
      </x:c>
      <x:c r="F170" s="10">
        <x:v>2025</x:v>
      </x:c>
      <x:c r="G170" s="10" t="s">
        <x:v>51</x:v>
      </x:c>
      <x:c r="H170" s="10" t="s">
        <x:v>137</x:v>
      </x:c>
      <x:c r="I170" s="10" t="s">
        <x:v>138</x:v>
      </x:c>
      <x:c r="J170" s="10" t="s">
        <x:v>137</x:v>
      </x:c>
      <x:c r="K170" s="10" t="s">
        <x:v>54</x:v>
      </x:c>
      <x:c r="L170" s="10" t="s">
        <x:v>139</x:v>
      </x:c>
      <x:c r="M170" s="10" t="s">
        <x:v>134</x:v>
      </x:c>
      <x:c r="N170" s="13">
        <x:v>0.11111111110000001</x:v>
      </x:c>
      <x:c r="O170" s="13">
        <x:v>0.11111111110000001</x:v>
      </x:c>
      <x:c r="P170" s="13">
        <x:v>1.2345679E-2</x:v>
      </x:c>
      <x:c r="Q170" s="11" t="b">
        <x:v>0</x:v>
      </x:c>
      <x:c r="R170" s="10"/>
      <x:c r="S170" s="10"/>
      <x:c r="T170" s="12" t="n">
        <x:f t="shared" ca="1" si="12">(COUNTIF($D$164:$D$190,"&lt;"&amp;D170)+(COUNTIF($D$164:$D$190,"="&amp;D170)-1)/2)/26*100</x:f>
        <x:v>30.76923076923077</x:v>
      </x:c>
      <x:c r="U170" s="12" t="n">
        <x:f t="shared" ca="1" si="9">T170*N170</x:f>
        <x:v>3.418803418461539</x:v>
      </x:c>
      <x:c r="V170" s="12" t="n">
        <x:f t="shared" ca="1" si="10">U170/9</x:f>
        <x:v>0.37986704649572656</x:v>
      </x:c>
    </x:row>
    <x:row r="171">
      <x:c r="A171" s="10" t="s">
        <x:v>135</x:v>
      </x:c>
      <x:c r="B171" s="10" t="s">
        <x:v>69</x:v>
      </x:c>
      <x:c r="C171" s="10" t="s">
        <x:v>70</x:v>
      </x:c>
      <x:c r="D171" s="12">
        <x:v>89.6</x:v>
      </x:c>
      <x:c r="E171" s="10" t="s">
        <x:v>136</x:v>
      </x:c>
      <x:c r="F171" s="10">
        <x:v>2025</x:v>
      </x:c>
      <x:c r="G171" s="10" t="s">
        <x:v>51</x:v>
      </x:c>
      <x:c r="H171" s="10" t="s">
        <x:v>137</x:v>
      </x:c>
      <x:c r="I171" s="10" t="s">
        <x:v>138</x:v>
      </x:c>
      <x:c r="J171" s="10" t="s">
        <x:v>137</x:v>
      </x:c>
      <x:c r="K171" s="10" t="s">
        <x:v>54</x:v>
      </x:c>
      <x:c r="L171" s="10" t="s">
        <x:v>139</x:v>
      </x:c>
      <x:c r="M171" s="10" t="s">
        <x:v>134</x:v>
      </x:c>
      <x:c r="N171" s="13">
        <x:v>0.11111111110000001</x:v>
      </x:c>
      <x:c r="O171" s="13">
        <x:v>0.11111111110000001</x:v>
      </x:c>
      <x:c r="P171" s="13">
        <x:v>1.2345679E-2</x:v>
      </x:c>
      <x:c r="Q171" s="11" t="b">
        <x:v>0</x:v>
      </x:c>
      <x:c r="R171" s="10"/>
      <x:c r="S171" s="10"/>
      <x:c r="T171" s="12" t="n">
        <x:f t="shared" ca="1" si="12">(COUNTIF($D$164:$D$190,"&lt;"&amp;D171)+(COUNTIF($D$164:$D$190,"="&amp;D171)-1)/2)/26*100</x:f>
        <x:v>73.07692307692307</x:v>
      </x:c>
      <x:c r="U171" s="12" t="n">
        <x:f t="shared" ca="1" si="9">T171*N171</x:f>
        <x:v>8.119658118846154</x:v>
      </x:c>
      <x:c r="V171" s="12" t="n">
        <x:f t="shared" ca="1" si="10">U171/9</x:f>
        <x:v>0.9021842354273504</x:v>
      </x:c>
    </x:row>
    <x:row r="172">
      <x:c r="A172" s="10" t="s">
        <x:v>135</x:v>
      </x:c>
      <x:c r="B172" s="10" t="s">
        <x:v>71</x:v>
      </x:c>
      <x:c r="C172" s="10" t="s">
        <x:v>72</x:v>
      </x:c>
      <x:c r="D172" s="12">
        <x:v>82</x:v>
      </x:c>
      <x:c r="E172" s="10" t="s">
        <x:v>136</x:v>
      </x:c>
      <x:c r="F172" s="10">
        <x:v>2025</x:v>
      </x:c>
      <x:c r="G172" s="10" t="s">
        <x:v>51</x:v>
      </x:c>
      <x:c r="H172" s="10" t="s">
        <x:v>137</x:v>
      </x:c>
      <x:c r="I172" s="10" t="s">
        <x:v>138</x:v>
      </x:c>
      <x:c r="J172" s="10" t="s">
        <x:v>137</x:v>
      </x:c>
      <x:c r="K172" s="10" t="s">
        <x:v>54</x:v>
      </x:c>
      <x:c r="L172" s="10" t="s">
        <x:v>139</x:v>
      </x:c>
      <x:c r="M172" s="10" t="s">
        <x:v>134</x:v>
      </x:c>
      <x:c r="N172" s="13">
        <x:v>0.11111111110000001</x:v>
      </x:c>
      <x:c r="O172" s="13">
        <x:v>0.11111111110000001</x:v>
      </x:c>
      <x:c r="P172" s="13">
        <x:v>1.2345679E-2</x:v>
      </x:c>
      <x:c r="Q172" s="11" t="b">
        <x:v>0</x:v>
      </x:c>
      <x:c r="R172" s="10"/>
      <x:c r="S172" s="10"/>
      <x:c r="T172" s="12" t="n">
        <x:f t="shared" ca="1" si="12">(COUNTIF($D$164:$D$190,"&lt;"&amp;D172)+(COUNTIF($D$164:$D$190,"="&amp;D172)-1)/2)/26*100</x:f>
        <x:v>23.076923076923077</x:v>
      </x:c>
      <x:c r="U172" s="12" t="n">
        <x:f t="shared" ca="1" si="9">T172*N172</x:f>
        <x:v>2.564102563846154</x:v>
      </x:c>
      <x:c r="V172" s="12" t="n">
        <x:f t="shared" ca="1" si="10">U172/9</x:f>
        <x:v>0.28490028487179486</x:v>
      </x:c>
    </x:row>
    <x:row r="173">
      <x:c r="A173" s="10" t="s">
        <x:v>135</x:v>
      </x:c>
      <x:c r="B173" s="10" t="s">
        <x:v>73</x:v>
      </x:c>
      <x:c r="C173" s="10" t="s">
        <x:v>74</x:v>
      </x:c>
      <x:c r="D173" s="12">
        <x:v>65.400000000000006</x:v>
      </x:c>
      <x:c r="E173" s="10" t="s">
        <x:v>136</x:v>
      </x:c>
      <x:c r="F173" s="10">
        <x:v>2025</x:v>
      </x:c>
      <x:c r="G173" s="10" t="s">
        <x:v>51</x:v>
      </x:c>
      <x:c r="H173" s="10" t="s">
        <x:v>137</x:v>
      </x:c>
      <x:c r="I173" s="10" t="s">
        <x:v>138</x:v>
      </x:c>
      <x:c r="J173" s="10" t="s">
        <x:v>137</x:v>
      </x:c>
      <x:c r="K173" s="10" t="s">
        <x:v>54</x:v>
      </x:c>
      <x:c r="L173" s="10" t="s">
        <x:v>139</x:v>
      </x:c>
      <x:c r="M173" s="10" t="s">
        <x:v>134</x:v>
      </x:c>
      <x:c r="N173" s="13">
        <x:v>0.11111111110000001</x:v>
      </x:c>
      <x:c r="O173" s="13">
        <x:v>0.11111111110000001</x:v>
      </x:c>
      <x:c r="P173" s="13">
        <x:v>1.2345679E-2</x:v>
      </x:c>
      <x:c r="Q173" s="11" t="b">
        <x:v>0</x:v>
      </x:c>
      <x:c r="R173" s="10"/>
      <x:c r="S173" s="10"/>
      <x:c r="T173" s="12" t="n">
        <x:f t="shared" ca="1" si="12">(COUNTIF($D$164:$D$190,"&lt;"&amp;D173)+(COUNTIF($D$164:$D$190,"="&amp;D173)-1)/2)/26*100</x:f>
        <x:v>3.8461538461538463</x:v>
      </x:c>
      <x:c r="U173" s="12" t="n">
        <x:f t="shared" ca="1" si="9">T173*N173</x:f>
        <x:v>0.42735042730769235</x:v>
      </x:c>
      <x:c r="V173" s="12" t="n">
        <x:f t="shared" ca="1" si="10">U173/9</x:f>
        <x:v>0.04748338081196582</x:v>
      </x:c>
    </x:row>
    <x:row r="174">
      <x:c r="A174" s="10" t="s">
        <x:v>135</x:v>
      </x:c>
      <x:c r="B174" s="10" t="s">
        <x:v>75</x:v>
      </x:c>
      <x:c r="C174" s="10" t="s">
        <x:v>76</x:v>
      </x:c>
      <x:c r="D174" s="12">
        <x:v>89</x:v>
      </x:c>
      <x:c r="E174" s="10" t="s">
        <x:v>136</x:v>
      </x:c>
      <x:c r="F174" s="10">
        <x:v>2025</x:v>
      </x:c>
      <x:c r="G174" s="10" t="s">
        <x:v>51</x:v>
      </x:c>
      <x:c r="H174" s="10" t="s">
        <x:v>137</x:v>
      </x:c>
      <x:c r="I174" s="10" t="s">
        <x:v>138</x:v>
      </x:c>
      <x:c r="J174" s="10" t="s">
        <x:v>137</x:v>
      </x:c>
      <x:c r="K174" s="10" t="s">
        <x:v>54</x:v>
      </x:c>
      <x:c r="L174" s="10" t="s">
        <x:v>139</x:v>
      </x:c>
      <x:c r="M174" s="10" t="s">
        <x:v>134</x:v>
      </x:c>
      <x:c r="N174" s="13">
        <x:v>0.11111111110000001</x:v>
      </x:c>
      <x:c r="O174" s="13">
        <x:v>0.11111111110000001</x:v>
      </x:c>
      <x:c r="P174" s="13">
        <x:v>1.2345679E-2</x:v>
      </x:c>
      <x:c r="Q174" s="11" t="b">
        <x:v>0</x:v>
      </x:c>
      <x:c r="R174" s="10"/>
      <x:c r="S174" s="10"/>
      <x:c r="T174" s="12" t="n">
        <x:f t="shared" ca="1" si="12">(COUNTIF($D$164:$D$190,"&lt;"&amp;D174)+(COUNTIF($D$164:$D$190,"="&amp;D174)-1)/2)/26*100</x:f>
        <x:v>63.46153846153846</x:v>
      </x:c>
      <x:c r="U174" s="12" t="n">
        <x:f t="shared" ca="1" si="9">T174*N174</x:f>
        <x:v>7.051282050576924</x:v>
      </x:c>
      <x:c r="V174" s="12" t="n">
        <x:f t="shared" ca="1" si="10">U174/9</x:f>
        <x:v>0.783475783397436</x:v>
      </x:c>
    </x:row>
    <x:row r="175">
      <x:c r="A175" s="10" t="s">
        <x:v>135</x:v>
      </x:c>
      <x:c r="B175" s="10" t="s">
        <x:v>77</x:v>
      </x:c>
      <x:c r="C175" s="10" t="s">
        <x:v>78</x:v>
      </x:c>
      <x:c r="D175" s="12">
        <x:v>84.7</x:v>
      </x:c>
      <x:c r="E175" s="10" t="s">
        <x:v>136</x:v>
      </x:c>
      <x:c r="F175" s="10">
        <x:v>2025</x:v>
      </x:c>
      <x:c r="G175" s="10" t="s">
        <x:v>51</x:v>
      </x:c>
      <x:c r="H175" s="10" t="s">
        <x:v>137</x:v>
      </x:c>
      <x:c r="I175" s="10" t="s">
        <x:v>138</x:v>
      </x:c>
      <x:c r="J175" s="10" t="s">
        <x:v>137</x:v>
      </x:c>
      <x:c r="K175" s="10" t="s">
        <x:v>54</x:v>
      </x:c>
      <x:c r="L175" s="10" t="s">
        <x:v>139</x:v>
      </x:c>
      <x:c r="M175" s="10" t="s">
        <x:v>134</x:v>
      </x:c>
      <x:c r="N175" s="13">
        <x:v>0.11111111110000001</x:v>
      </x:c>
      <x:c r="O175" s="13">
        <x:v>0.11111111110000001</x:v>
      </x:c>
      <x:c r="P175" s="13">
        <x:v>1.2345679E-2</x:v>
      </x:c>
      <x:c r="Q175" s="11" t="b">
        <x:v>0</x:v>
      </x:c>
      <x:c r="R175" s="10"/>
      <x:c r="S175" s="10"/>
      <x:c r="T175" s="12" t="n">
        <x:f t="shared" ca="1" si="12">(COUNTIF($D$164:$D$190,"&lt;"&amp;D175)+(COUNTIF($D$164:$D$190,"="&amp;D175)-1)/2)/26*100</x:f>
        <x:v>34.61538461538461</x:v>
      </x:c>
      <x:c r="U175" s="12" t="n">
        <x:f t="shared" ca="1" si="9">T175*N175</x:f>
        <x:v>3.846153845769231</x:v>
      </x:c>
      <x:c r="V175" s="12" t="n">
        <x:f t="shared" ca="1" si="10">U175/9</x:f>
        <x:v>0.4273504273076923</x:v>
      </x:c>
    </x:row>
    <x:row r="176">
      <x:c r="A176" s="10" t="s">
        <x:v>135</x:v>
      </x:c>
      <x:c r="B176" s="10" t="s">
        <x:v>79</x:v>
      </x:c>
      <x:c r="C176" s="10" t="s">
        <x:v>80</x:v>
      </x:c>
      <x:c r="D176" s="12">
        <x:v>90.6</x:v>
      </x:c>
      <x:c r="E176" s="10" t="s">
        <x:v>136</x:v>
      </x:c>
      <x:c r="F176" s="10">
        <x:v>2025</x:v>
      </x:c>
      <x:c r="G176" s="10" t="s">
        <x:v>51</x:v>
      </x:c>
      <x:c r="H176" s="10" t="s">
        <x:v>137</x:v>
      </x:c>
      <x:c r="I176" s="10" t="s">
        <x:v>138</x:v>
      </x:c>
      <x:c r="J176" s="10" t="s">
        <x:v>137</x:v>
      </x:c>
      <x:c r="K176" s="10" t="s">
        <x:v>54</x:v>
      </x:c>
      <x:c r="L176" s="10" t="s">
        <x:v>139</x:v>
      </x:c>
      <x:c r="M176" s="10" t="s">
        <x:v>134</x:v>
      </x:c>
      <x:c r="N176" s="13">
        <x:v>0.11111111110000001</x:v>
      </x:c>
      <x:c r="O176" s="13">
        <x:v>0.11111111110000001</x:v>
      </x:c>
      <x:c r="P176" s="13">
        <x:v>1.2345679E-2</x:v>
      </x:c>
      <x:c r="Q176" s="11" t="b">
        <x:v>0</x:v>
      </x:c>
      <x:c r="R176" s="10"/>
      <x:c r="S176" s="10"/>
      <x:c r="T176" s="12" t="n">
        <x:f t="shared" ca="1" si="12">(COUNTIF($D$164:$D$190,"&lt;"&amp;D176)+(COUNTIF($D$164:$D$190,"="&amp;D176)-1)/2)/26*100</x:f>
        <x:v>78.84615384615384</x:v>
      </x:c>
      <x:c r="U176" s="12" t="n">
        <x:f t="shared" ca="1" si="9">T176*N176</x:f>
        <x:v>8.760683759807693</x:v>
      </x:c>
      <x:c r="V176" s="12" t="n">
        <x:f t="shared" ca="1" si="10">U176/9</x:f>
        <x:v>0.9734093066452991</x:v>
      </x:c>
    </x:row>
    <x:row r="177">
      <x:c r="A177" s="10" t="s">
        <x:v>135</x:v>
      </x:c>
      <x:c r="B177" s="10" t="s">
        <x:v>81</x:v>
      </x:c>
      <x:c r="C177" s="10" t="s">
        <x:v>82</x:v>
      </x:c>
      <x:c r="D177" s="12">
        <x:v>88.1</x:v>
      </x:c>
      <x:c r="E177" s="10" t="s">
        <x:v>136</x:v>
      </x:c>
      <x:c r="F177" s="10">
        <x:v>2025</x:v>
      </x:c>
      <x:c r="G177" s="10" t="s">
        <x:v>51</x:v>
      </x:c>
      <x:c r="H177" s="10" t="s">
        <x:v>137</x:v>
      </x:c>
      <x:c r="I177" s="10" t="s">
        <x:v>138</x:v>
      </x:c>
      <x:c r="J177" s="10" t="s">
        <x:v>137</x:v>
      </x:c>
      <x:c r="K177" s="10" t="s">
        <x:v>54</x:v>
      </x:c>
      <x:c r="L177" s="10" t="s">
        <x:v>139</x:v>
      </x:c>
      <x:c r="M177" s="10" t="s">
        <x:v>134</x:v>
      </x:c>
      <x:c r="N177" s="13">
        <x:v>0.11111111110000001</x:v>
      </x:c>
      <x:c r="O177" s="13">
        <x:v>0.11111111110000001</x:v>
      </x:c>
      <x:c r="P177" s="13">
        <x:v>1.2345679E-2</x:v>
      </x:c>
      <x:c r="Q177" s="11" t="b">
        <x:v>0</x:v>
      </x:c>
      <x:c r="R177" s="10"/>
      <x:c r="S177" s="10"/>
      <x:c r="T177" s="12" t="n">
        <x:f t="shared" ca="1" si="12">(COUNTIF($D$164:$D$190,"&lt;"&amp;D177)+(COUNTIF($D$164:$D$190,"="&amp;D177)-1)/2)/26*100</x:f>
        <x:v>57.692307692307686</x:v>
      </x:c>
      <x:c r="U177" s="12" t="n">
        <x:f t="shared" ca="1" si="9">T177*N177</x:f>
        <x:v>6.410256409615385</x:v>
      </x:c>
      <x:c r="V177" s="12" t="n">
        <x:f t="shared" ca="1" si="10">U177/9</x:f>
        <x:v>0.7122507121794872</x:v>
      </x:c>
    </x:row>
    <x:row r="178">
      <x:c r="A178" s="10" t="s">
        <x:v>135</x:v>
      </x:c>
      <x:c r="B178" s="10" t="s">
        <x:v>83</x:v>
      </x:c>
      <x:c r="C178" s="10" t="s">
        <x:v>84</x:v>
      </x:c>
      <x:c r="D178" s="12">
        <x:v>90.6</x:v>
      </x:c>
      <x:c r="E178" s="10" t="s">
        <x:v>136</x:v>
      </x:c>
      <x:c r="F178" s="10">
        <x:v>2025</x:v>
      </x:c>
      <x:c r="G178" s="10" t="s">
        <x:v>51</x:v>
      </x:c>
      <x:c r="H178" s="10" t="s">
        <x:v>137</x:v>
      </x:c>
      <x:c r="I178" s="10" t="s">
        <x:v>138</x:v>
      </x:c>
      <x:c r="J178" s="10" t="s">
        <x:v>137</x:v>
      </x:c>
      <x:c r="K178" s="10" t="s">
        <x:v>54</x:v>
      </x:c>
      <x:c r="L178" s="10" t="s">
        <x:v>139</x:v>
      </x:c>
      <x:c r="M178" s="10" t="s">
        <x:v>134</x:v>
      </x:c>
      <x:c r="N178" s="13">
        <x:v>0.11111111110000001</x:v>
      </x:c>
      <x:c r="O178" s="13">
        <x:v>0.11111111110000001</x:v>
      </x:c>
      <x:c r="P178" s="13">
        <x:v>1.2345679E-2</x:v>
      </x:c>
      <x:c r="Q178" s="11" t="b">
        <x:v>0</x:v>
      </x:c>
      <x:c r="R178" s="10"/>
      <x:c r="S178" s="10"/>
      <x:c r="T178" s="12" t="n">
        <x:f t="shared" ca="1" si="12">(COUNTIF($D$164:$D$190,"&lt;"&amp;D178)+(COUNTIF($D$164:$D$190,"="&amp;D178)-1)/2)/26*100</x:f>
        <x:v>78.84615384615384</x:v>
      </x:c>
      <x:c r="U178" s="12" t="n">
        <x:f t="shared" ca="1" si="9">T178*N178</x:f>
        <x:v>8.760683759807693</x:v>
      </x:c>
      <x:c r="V178" s="12" t="n">
        <x:f t="shared" ca="1" si="10">U178/9</x:f>
        <x:v>0.9734093066452991</x:v>
      </x:c>
    </x:row>
    <x:row r="179">
      <x:c r="A179" s="10" t="s">
        <x:v>135</x:v>
      </x:c>
      <x:c r="B179" s="10" t="s">
        <x:v>85</x:v>
      </x:c>
      <x:c r="C179" s="10" t="s">
        <x:v>86</x:v>
      </x:c>
      <x:c r="D179" s="12">
        <x:v>67</x:v>
      </x:c>
      <x:c r="E179" s="10" t="s">
        <x:v>136</x:v>
      </x:c>
      <x:c r="F179" s="10">
        <x:v>2025</x:v>
      </x:c>
      <x:c r="G179" s="10" t="s">
        <x:v>51</x:v>
      </x:c>
      <x:c r="H179" s="10" t="s">
        <x:v>137</x:v>
      </x:c>
      <x:c r="I179" s="10" t="s">
        <x:v>138</x:v>
      </x:c>
      <x:c r="J179" s="10" t="s">
        <x:v>137</x:v>
      </x:c>
      <x:c r="K179" s="10" t="s">
        <x:v>54</x:v>
      </x:c>
      <x:c r="L179" s="10" t="s">
        <x:v>139</x:v>
      </x:c>
      <x:c r="M179" s="10" t="s">
        <x:v>134</x:v>
      </x:c>
      <x:c r="N179" s="13">
        <x:v>0.11111111110000001</x:v>
      </x:c>
      <x:c r="O179" s="13">
        <x:v>0.11111111110000001</x:v>
      </x:c>
      <x:c r="P179" s="13">
        <x:v>1.2345679E-2</x:v>
      </x:c>
      <x:c r="Q179" s="11" t="b">
        <x:v>0</x:v>
      </x:c>
      <x:c r="R179" s="10"/>
      <x:c r="S179" s="10"/>
      <x:c r="T179" s="12" t="n">
        <x:f t="shared" ca="1" si="12">(COUNTIF($D$164:$D$190,"&lt;"&amp;D179)+(COUNTIF($D$164:$D$190,"="&amp;D179)-1)/2)/26*100</x:f>
        <x:v>7.6923076923076925</x:v>
      </x:c>
      <x:c r="U179" s="12" t="n">
        <x:f t="shared" ca="1" si="9">T179*N179</x:f>
        <x:v>0.8547008546153847</x:v>
      </x:c>
      <x:c r="V179" s="12" t="n">
        <x:f t="shared" ca="1" si="10">U179/9</x:f>
        <x:v>0.09496676162393164</x:v>
      </x:c>
    </x:row>
    <x:row r="180">
      <x:c r="A180" s="10" t="s">
        <x:v>135</x:v>
      </x:c>
      <x:c r="B180" s="10" t="s">
        <x:v>87</x:v>
      </x:c>
      <x:c r="C180" s="10" t="s">
        <x:v>88</x:v>
      </x:c>
      <x:c r="D180" s="12">
        <x:v>95.8</x:v>
      </x:c>
      <x:c r="E180" s="10" t="s">
        <x:v>136</x:v>
      </x:c>
      <x:c r="F180" s="10">
        <x:v>2025</x:v>
      </x:c>
      <x:c r="G180" s="10" t="s">
        <x:v>51</x:v>
      </x:c>
      <x:c r="H180" s="10" t="s">
        <x:v>137</x:v>
      </x:c>
      <x:c r="I180" s="10" t="s">
        <x:v>138</x:v>
      </x:c>
      <x:c r="J180" s="10" t="s">
        <x:v>137</x:v>
      </x:c>
      <x:c r="K180" s="10" t="s">
        <x:v>54</x:v>
      </x:c>
      <x:c r="L180" s="10" t="s">
        <x:v>139</x:v>
      </x:c>
      <x:c r="M180" s="10" t="s">
        <x:v>134</x:v>
      </x:c>
      <x:c r="N180" s="13">
        <x:v>0.11111111110000001</x:v>
      </x:c>
      <x:c r="O180" s="13">
        <x:v>0.11111111110000001</x:v>
      </x:c>
      <x:c r="P180" s="13">
        <x:v>1.2345679E-2</x:v>
      </x:c>
      <x:c r="Q180" s="11" t="b">
        <x:v>0</x:v>
      </x:c>
      <x:c r="R180" s="10"/>
      <x:c r="S180" s="10"/>
      <x:c r="T180" s="12" t="n">
        <x:f t="shared" ca="1" si="12">(COUNTIF($D$164:$D$190,"&lt;"&amp;D180)+(COUNTIF($D$164:$D$190,"="&amp;D180)-1)/2)/26*100</x:f>
        <x:v>100</x:v>
      </x:c>
      <x:c r="U180" s="12" t="n">
        <x:f t="shared" ca="1" si="9">T180*N180</x:f>
        <x:v>11.111111110000001</x:v>
      </x:c>
      <x:c r="V180" s="12" t="n">
        <x:f t="shared" ca="1" si="10">U180/9</x:f>
        <x:v>1.2345679011111113</x:v>
      </x:c>
    </x:row>
    <x:row r="181">
      <x:c r="A181" s="10" t="s">
        <x:v>135</x:v>
      </x:c>
      <x:c r="B181" s="10" t="s">
        <x:v>89</x:v>
      </x:c>
      <x:c r="C181" s="10" t="s">
        <x:v>90</x:v>
      </x:c>
      <x:c r="D181" s="12">
        <x:v>83.3</x:v>
      </x:c>
      <x:c r="E181" s="10" t="s">
        <x:v>136</x:v>
      </x:c>
      <x:c r="F181" s="10">
        <x:v>2025</x:v>
      </x:c>
      <x:c r="G181" s="10" t="s">
        <x:v>51</x:v>
      </x:c>
      <x:c r="H181" s="10" t="s">
        <x:v>137</x:v>
      </x:c>
      <x:c r="I181" s="10" t="s">
        <x:v>138</x:v>
      </x:c>
      <x:c r="J181" s="10" t="s">
        <x:v>137</x:v>
      </x:c>
      <x:c r="K181" s="10" t="s">
        <x:v>54</x:v>
      </x:c>
      <x:c r="L181" s="10" t="s">
        <x:v>139</x:v>
      </x:c>
      <x:c r="M181" s="10" t="s">
        <x:v>134</x:v>
      </x:c>
      <x:c r="N181" s="13">
        <x:v>0.11111111110000001</x:v>
      </x:c>
      <x:c r="O181" s="13">
        <x:v>0.11111111110000001</x:v>
      </x:c>
      <x:c r="P181" s="13">
        <x:v>1.2345679E-2</x:v>
      </x:c>
      <x:c r="Q181" s="11" t="b">
        <x:v>0</x:v>
      </x:c>
      <x:c r="R181" s="10"/>
      <x:c r="S181" s="10"/>
      <x:c r="T181" s="12" t="n">
        <x:f t="shared" ca="1" si="12">(COUNTIF($D$164:$D$190,"&lt;"&amp;D181)+(COUNTIF($D$164:$D$190,"="&amp;D181)-1)/2)/26*100</x:f>
        <x:v>26.923076923076923</x:v>
      </x:c>
      <x:c r="U181" s="12" t="n">
        <x:f t="shared" ca="1" si="9">T181*N181</x:f>
        <x:v>2.9914529911538463</x:v>
      </x:c>
      <x:c r="V181" s="12" t="n">
        <x:f t="shared" ca="1" si="10">U181/9</x:f>
        <x:v>0.3323836656837607</x:v>
      </x:c>
    </x:row>
    <x:row r="182">
      <x:c r="A182" s="10" t="s">
        <x:v>135</x:v>
      </x:c>
      <x:c r="B182" s="10" t="s">
        <x:v>91</x:v>
      </x:c>
      <x:c r="C182" s="10" t="s">
        <x:v>92</x:v>
      </x:c>
      <x:c r="D182" s="12">
        <x:v>91.3</x:v>
      </x:c>
      <x:c r="E182" s="10" t="s">
        <x:v>136</x:v>
      </x:c>
      <x:c r="F182" s="10">
        <x:v>2025</x:v>
      </x:c>
      <x:c r="G182" s="10" t="s">
        <x:v>51</x:v>
      </x:c>
      <x:c r="H182" s="10" t="s">
        <x:v>137</x:v>
      </x:c>
      <x:c r="I182" s="10" t="s">
        <x:v>138</x:v>
      </x:c>
      <x:c r="J182" s="10" t="s">
        <x:v>137</x:v>
      </x:c>
      <x:c r="K182" s="10" t="s">
        <x:v>54</x:v>
      </x:c>
      <x:c r="L182" s="10" t="s">
        <x:v>139</x:v>
      </x:c>
      <x:c r="M182" s="10" t="s">
        <x:v>134</x:v>
      </x:c>
      <x:c r="N182" s="13">
        <x:v>0.11111111110000001</x:v>
      </x:c>
      <x:c r="O182" s="13">
        <x:v>0.11111111110000001</x:v>
      </x:c>
      <x:c r="P182" s="13">
        <x:v>1.2345679E-2</x:v>
      </x:c>
      <x:c r="Q182" s="11" t="b">
        <x:v>0</x:v>
      </x:c>
      <x:c r="R182" s="10"/>
      <x:c r="S182" s="10"/>
      <x:c r="T182" s="12" t="n">
        <x:f t="shared" ca="1" si="12">(COUNTIF($D$164:$D$190,"&lt;"&amp;D182)+(COUNTIF($D$164:$D$190,"="&amp;D182)-1)/2)/26*100</x:f>
        <x:v>84.61538461538461</x:v>
      </x:c>
      <x:c r="U182" s="12" t="n">
        <x:f t="shared" ca="1" si="9">T182*N182</x:f>
        <x:v>9.401709400769231</x:v>
      </x:c>
      <x:c r="V182" s="12" t="n">
        <x:f t="shared" ca="1" si="10">U182/9</x:f>
        <x:v>1.0446343778632479</x:v>
      </x:c>
    </x:row>
    <x:row r="183">
      <x:c r="A183" s="10" t="s">
        <x:v>135</x:v>
      </x:c>
      <x:c r="B183" s="10" t="s">
        <x:v>93</x:v>
      </x:c>
      <x:c r="C183" s="10" t="s">
        <x:v>94</x:v>
      </x:c>
      <x:c r="D183" s="12">
        <x:v>69.900000000000006</x:v>
      </x:c>
      <x:c r="E183" s="10" t="s">
        <x:v>136</x:v>
      </x:c>
      <x:c r="F183" s="10">
        <x:v>2025</x:v>
      </x:c>
      <x:c r="G183" s="10" t="s">
        <x:v>51</x:v>
      </x:c>
      <x:c r="H183" s="10" t="s">
        <x:v>137</x:v>
      </x:c>
      <x:c r="I183" s="10" t="s">
        <x:v>138</x:v>
      </x:c>
      <x:c r="J183" s="10" t="s">
        <x:v>137</x:v>
      </x:c>
      <x:c r="K183" s="10" t="s">
        <x:v>54</x:v>
      </x:c>
      <x:c r="L183" s="10" t="s">
        <x:v>139</x:v>
      </x:c>
      <x:c r="M183" s="10" t="s">
        <x:v>134</x:v>
      </x:c>
      <x:c r="N183" s="13">
        <x:v>0.11111111110000001</x:v>
      </x:c>
      <x:c r="O183" s="13">
        <x:v>0.11111111110000001</x:v>
      </x:c>
      <x:c r="P183" s="13">
        <x:v>1.2345679E-2</x:v>
      </x:c>
      <x:c r="Q183" s="11" t="b">
        <x:v>0</x:v>
      </x:c>
      <x:c r="R183" s="10"/>
      <x:c r="S183" s="10"/>
      <x:c r="T183" s="12" t="n">
        <x:f t="shared" ca="1" si="12">(COUNTIF($D$164:$D$190,"&lt;"&amp;D183)+(COUNTIF($D$164:$D$190,"="&amp;D183)-1)/2)/26*100</x:f>
        <x:v>11.538461538461538</x:v>
      </x:c>
      <x:c r="U183" s="12" t="n">
        <x:f t="shared" ca="1" si="9">T183*N183</x:f>
        <x:v>1.282051281923077</x:v>
      </x:c>
      <x:c r="V183" s="12" t="n">
        <x:f t="shared" ca="1" si="10">U183/9</x:f>
        <x:v>0.14245014243589743</x:v>
      </x:c>
    </x:row>
    <x:row r="184">
      <x:c r="A184" s="10" t="s">
        <x:v>135</x:v>
      </x:c>
      <x:c r="B184" s="10" t="s">
        <x:v>95</x:v>
      </x:c>
      <x:c r="C184" s="10" t="s">
        <x:v>96</x:v>
      </x:c>
      <x:c r="D184" s="12">
        <x:v>81.599999999999994</x:v>
      </x:c>
      <x:c r="E184" s="10" t="s">
        <x:v>136</x:v>
      </x:c>
      <x:c r="F184" s="10">
        <x:v>2025</x:v>
      </x:c>
      <x:c r="G184" s="10" t="s">
        <x:v>51</x:v>
      </x:c>
      <x:c r="H184" s="10" t="s">
        <x:v>137</x:v>
      </x:c>
      <x:c r="I184" s="10" t="s">
        <x:v>138</x:v>
      </x:c>
      <x:c r="J184" s="10" t="s">
        <x:v>137</x:v>
      </x:c>
      <x:c r="K184" s="10" t="s">
        <x:v>54</x:v>
      </x:c>
      <x:c r="L184" s="10" t="s">
        <x:v>139</x:v>
      </x:c>
      <x:c r="M184" s="10" t="s">
        <x:v>134</x:v>
      </x:c>
      <x:c r="N184" s="13">
        <x:v>0.11111111110000001</x:v>
      </x:c>
      <x:c r="O184" s="13">
        <x:v>0.11111111110000001</x:v>
      </x:c>
      <x:c r="P184" s="13">
        <x:v>1.2345679E-2</x:v>
      </x:c>
      <x:c r="Q184" s="11" t="b">
        <x:v>0</x:v>
      </x:c>
      <x:c r="R184" s="10"/>
      <x:c r="S184" s="10"/>
      <x:c r="T184" s="12" t="n">
        <x:f t="shared" ca="1" si="12">(COUNTIF($D$164:$D$190,"&lt;"&amp;D184)+(COUNTIF($D$164:$D$190,"="&amp;D184)-1)/2)/26*100</x:f>
        <x:v>19.230769230769234</x:v>
      </x:c>
      <x:c r="U184" s="12" t="n">
        <x:f t="shared" ca="1" si="9">T184*N184</x:f>
        <x:v>2.136752136538462</x:v>
      </x:c>
      <x:c r="V184" s="12" t="n">
        <x:f t="shared" ca="1" si="10">U184/9</x:f>
        <x:v>0.2374169040598291</x:v>
      </x:c>
    </x:row>
    <x:row r="185">
      <x:c r="A185" s="10" t="s">
        <x:v>135</x:v>
      </x:c>
      <x:c r="B185" s="10" t="s">
        <x:v>97</x:v>
      </x:c>
      <x:c r="C185" s="10" t="s">
        <x:v>98</x:v>
      </x:c>
      <x:c r="D185" s="12">
        <x:v>94.9</x:v>
      </x:c>
      <x:c r="E185" s="10" t="s">
        <x:v>136</x:v>
      </x:c>
      <x:c r="F185" s="10">
        <x:v>2025</x:v>
      </x:c>
      <x:c r="G185" s="10" t="s">
        <x:v>51</x:v>
      </x:c>
      <x:c r="H185" s="10" t="s">
        <x:v>137</x:v>
      </x:c>
      <x:c r="I185" s="10" t="s">
        <x:v>138</x:v>
      </x:c>
      <x:c r="J185" s="10" t="s">
        <x:v>137</x:v>
      </x:c>
      <x:c r="K185" s="10" t="s">
        <x:v>54</x:v>
      </x:c>
      <x:c r="L185" s="10" t="s">
        <x:v>139</x:v>
      </x:c>
      <x:c r="M185" s="10" t="s">
        <x:v>134</x:v>
      </x:c>
      <x:c r="N185" s="13">
        <x:v>0.11111111110000001</x:v>
      </x:c>
      <x:c r="O185" s="13">
        <x:v>0.11111111110000001</x:v>
      </x:c>
      <x:c r="P185" s="13">
        <x:v>1.2345679E-2</x:v>
      </x:c>
      <x:c r="Q185" s="11" t="b">
        <x:v>0</x:v>
      </x:c>
      <x:c r="R185" s="10"/>
      <x:c r="S185" s="10"/>
      <x:c r="T185" s="12" t="n">
        <x:f t="shared" ca="1" si="12">(COUNTIF($D$164:$D$190,"&lt;"&amp;D185)+(COUNTIF($D$164:$D$190,"="&amp;D185)-1)/2)/26*100</x:f>
        <x:v>96.15384615384616</x:v>
      </x:c>
      <x:c r="U185" s="12" t="n">
        <x:f t="shared" ca="1" si="9">T185*N185</x:f>
        <x:v>10.68376068269231</x:v>
      </x:c>
      <x:c r="V185" s="12" t="n">
        <x:f t="shared" ca="1" si="10">U185/9</x:f>
        <x:v>1.1870845202991456</x:v>
      </x:c>
    </x:row>
    <x:row r="186">
      <x:c r="A186" s="10" t="s">
        <x:v>135</x:v>
      </x:c>
      <x:c r="B186" s="10" t="s">
        <x:v>99</x:v>
      </x:c>
      <x:c r="C186" s="10" t="s">
        <x:v>100</x:v>
      </x:c>
      <x:c r="D186" s="12">
        <x:v>64.3</x:v>
      </x:c>
      <x:c r="E186" s="10" t="s">
        <x:v>136</x:v>
      </x:c>
      <x:c r="F186" s="10">
        <x:v>2025</x:v>
      </x:c>
      <x:c r="G186" s="10" t="s">
        <x:v>51</x:v>
      </x:c>
      <x:c r="H186" s="10" t="s">
        <x:v>137</x:v>
      </x:c>
      <x:c r="I186" s="10" t="s">
        <x:v>138</x:v>
      </x:c>
      <x:c r="J186" s="10" t="s">
        <x:v>137</x:v>
      </x:c>
      <x:c r="K186" s="10" t="s">
        <x:v>54</x:v>
      </x:c>
      <x:c r="L186" s="10" t="s">
        <x:v>139</x:v>
      </x:c>
      <x:c r="M186" s="10" t="s">
        <x:v>134</x:v>
      </x:c>
      <x:c r="N186" s="13">
        <x:v>0.11111111110000001</x:v>
      </x:c>
      <x:c r="O186" s="13">
        <x:v>0.11111111110000001</x:v>
      </x:c>
      <x:c r="P186" s="13">
        <x:v>1.2345679E-2</x:v>
      </x:c>
      <x:c r="Q186" s="11" t="b">
        <x:v>0</x:v>
      </x:c>
      <x:c r="R186" s="10"/>
      <x:c r="S186" s="10"/>
      <x:c r="T186" s="12" t="n">
        <x:f t="shared" ca="1" si="12">(COUNTIF($D$164:$D$190,"&lt;"&amp;D186)+(COUNTIF($D$164:$D$190,"="&amp;D186)-1)/2)/26*100</x:f>
        <x:v>0</x:v>
      </x:c>
      <x:c r="U186" s="12" t="n">
        <x:f t="shared" ca="1" si="9">T186*N186</x:f>
        <x:v>0</x:v>
      </x:c>
      <x:c r="V186" s="12" t="n">
        <x:f t="shared" ca="1" si="10">U186/9</x:f>
        <x:v>0</x:v>
      </x:c>
    </x:row>
    <x:row r="187">
      <x:c r="A187" s="10" t="s">
        <x:v>135</x:v>
      </x:c>
      <x:c r="B187" s="10" t="s">
        <x:v>101</x:v>
      </x:c>
      <x:c r="C187" s="10" t="s">
        <x:v>102</x:v>
      </x:c>
      <x:c r="D187" s="12">
        <x:v>80.2</x:v>
      </x:c>
      <x:c r="E187" s="10" t="s">
        <x:v>136</x:v>
      </x:c>
      <x:c r="F187" s="10">
        <x:v>2025</x:v>
      </x:c>
      <x:c r="G187" s="10" t="s">
        <x:v>51</x:v>
      </x:c>
      <x:c r="H187" s="10" t="s">
        <x:v>137</x:v>
      </x:c>
      <x:c r="I187" s="10" t="s">
        <x:v>138</x:v>
      </x:c>
      <x:c r="J187" s="10" t="s">
        <x:v>137</x:v>
      </x:c>
      <x:c r="K187" s="10" t="s">
        <x:v>54</x:v>
      </x:c>
      <x:c r="L187" s="10" t="s">
        <x:v>139</x:v>
      </x:c>
      <x:c r="M187" s="10" t="s">
        <x:v>134</x:v>
      </x:c>
      <x:c r="N187" s="13">
        <x:v>0.11111111110000001</x:v>
      </x:c>
      <x:c r="O187" s="13">
        <x:v>0.11111111110000001</x:v>
      </x:c>
      <x:c r="P187" s="13">
        <x:v>1.2345679E-2</x:v>
      </x:c>
      <x:c r="Q187" s="11" t="b">
        <x:v>0</x:v>
      </x:c>
      <x:c r="R187" s="10"/>
      <x:c r="S187" s="10"/>
      <x:c r="T187" s="12" t="n">
        <x:f t="shared" ca="1" si="12">(COUNTIF($D$164:$D$190,"&lt;"&amp;D187)+(COUNTIF($D$164:$D$190,"="&amp;D187)-1)/2)/26*100</x:f>
        <x:v>15.384615384615385</x:v>
      </x:c>
      <x:c r="U187" s="12" t="n">
        <x:f t="shared" ca="1" si="9">T187*N187</x:f>
        <x:v>1.7094017092307694</x:v>
      </x:c>
      <x:c r="V187" s="12" t="n">
        <x:f t="shared" ca="1" si="10">U187/9</x:f>
        <x:v>0.18993352324786328</x:v>
      </x:c>
    </x:row>
    <x:row r="188">
      <x:c r="A188" s="10" t="s">
        <x:v>135</x:v>
      </x:c>
      <x:c r="B188" s="10" t="s">
        <x:v>103</x:v>
      </x:c>
      <x:c r="C188" s="10" t="s">
        <x:v>104</x:v>
      </x:c>
      <x:c r="D188" s="12">
        <x:v>89</x:v>
      </x:c>
      <x:c r="E188" s="10" t="s">
        <x:v>136</x:v>
      </x:c>
      <x:c r="F188" s="10">
        <x:v>2025</x:v>
      </x:c>
      <x:c r="G188" s="10" t="s">
        <x:v>51</x:v>
      </x:c>
      <x:c r="H188" s="10" t="s">
        <x:v>137</x:v>
      </x:c>
      <x:c r="I188" s="10" t="s">
        <x:v>138</x:v>
      </x:c>
      <x:c r="J188" s="10" t="s">
        <x:v>137</x:v>
      </x:c>
      <x:c r="K188" s="10" t="s">
        <x:v>54</x:v>
      </x:c>
      <x:c r="L188" s="10" t="s">
        <x:v>139</x:v>
      </x:c>
      <x:c r="M188" s="10" t="s">
        <x:v>134</x:v>
      </x:c>
      <x:c r="N188" s="13">
        <x:v>0.11111111110000001</x:v>
      </x:c>
      <x:c r="O188" s="13">
        <x:v>0.11111111110000001</x:v>
      </x:c>
      <x:c r="P188" s="13">
        <x:v>1.2345679E-2</x:v>
      </x:c>
      <x:c r="Q188" s="11" t="b">
        <x:v>0</x:v>
      </x:c>
      <x:c r="R188" s="10"/>
      <x:c r="S188" s="10"/>
      <x:c r="T188" s="12" t="n">
        <x:f t="shared" ca="1" si="12">(COUNTIF($D$164:$D$190,"&lt;"&amp;D188)+(COUNTIF($D$164:$D$190,"="&amp;D188)-1)/2)/26*100</x:f>
        <x:v>63.46153846153846</x:v>
      </x:c>
      <x:c r="U188" s="12" t="n">
        <x:f t="shared" ca="1" si="9">T188*N188</x:f>
        <x:v>7.051282050576924</x:v>
      </x:c>
      <x:c r="V188" s="12" t="n">
        <x:f t="shared" ca="1" si="10">U188/9</x:f>
        <x:v>0.783475783397436</x:v>
      </x:c>
    </x:row>
    <x:row r="189">
      <x:c r="A189" s="10" t="s">
        <x:v>135</x:v>
      </x:c>
      <x:c r="B189" s="10" t="s">
        <x:v>105</x:v>
      </x:c>
      <x:c r="C189" s="10" t="s">
        <x:v>106</x:v>
      </x:c>
      <x:c r="D189" s="12">
        <x:v>89.3</x:v>
      </x:c>
      <x:c r="E189" s="10" t="s">
        <x:v>136</x:v>
      </x:c>
      <x:c r="F189" s="10">
        <x:v>2025</x:v>
      </x:c>
      <x:c r="G189" s="10" t="s">
        <x:v>51</x:v>
      </x:c>
      <x:c r="H189" s="10" t="s">
        <x:v>137</x:v>
      </x:c>
      <x:c r="I189" s="10" t="s">
        <x:v>138</x:v>
      </x:c>
      <x:c r="J189" s="10" t="s">
        <x:v>137</x:v>
      </x:c>
      <x:c r="K189" s="10" t="s">
        <x:v>54</x:v>
      </x:c>
      <x:c r="L189" s="10" t="s">
        <x:v>139</x:v>
      </x:c>
      <x:c r="M189" s="10" t="s">
        <x:v>134</x:v>
      </x:c>
      <x:c r="N189" s="13">
        <x:v>0.11111111110000001</x:v>
      </x:c>
      <x:c r="O189" s="13">
        <x:v>0.11111111110000001</x:v>
      </x:c>
      <x:c r="P189" s="13">
        <x:v>1.2345679E-2</x:v>
      </x:c>
      <x:c r="Q189" s="11" t="b">
        <x:v>0</x:v>
      </x:c>
      <x:c r="R189" s="10"/>
      <x:c r="S189" s="10"/>
      <x:c r="T189" s="12" t="n">
        <x:f t="shared" ca="1" si="12">(COUNTIF($D$164:$D$190,"&lt;"&amp;D189)+(COUNTIF($D$164:$D$190,"="&amp;D189)-1)/2)/26*100</x:f>
        <x:v>69.23076923076923</x:v>
      </x:c>
      <x:c r="U189" s="12" t="n">
        <x:f t="shared" ca="1" si="9">T189*N189</x:f>
        <x:v>7.692307691538462</x:v>
      </x:c>
      <x:c r="V189" s="12" t="n">
        <x:f t="shared" ca="1" si="10">U189/9</x:f>
        <x:v>0.8547008546153846</x:v>
      </x:c>
    </x:row>
    <x:row r="190">
      <x:c r="A190" s="10" t="s">
        <x:v>135</x:v>
      </x:c>
      <x:c r="B190" s="10" t="s">
        <x:v>107</x:v>
      </x:c>
      <x:c r="C190" s="10" t="s">
        <x:v>108</x:v>
      </x:c>
      <x:c r="D190" s="12">
        <x:v>94</x:v>
      </x:c>
      <x:c r="E190" s="10" t="s">
        <x:v>136</x:v>
      </x:c>
      <x:c r="F190" s="10">
        <x:v>2025</x:v>
      </x:c>
      <x:c r="G190" s="10" t="s">
        <x:v>51</x:v>
      </x:c>
      <x:c r="H190" s="10" t="s">
        <x:v>137</x:v>
      </x:c>
      <x:c r="I190" s="10" t="s">
        <x:v>138</x:v>
      </x:c>
      <x:c r="J190" s="10" t="s">
        <x:v>137</x:v>
      </x:c>
      <x:c r="K190" s="10" t="s">
        <x:v>54</x:v>
      </x:c>
      <x:c r="L190" s="10" t="s">
        <x:v>139</x:v>
      </x:c>
      <x:c r="M190" s="10" t="s">
        <x:v>134</x:v>
      </x:c>
      <x:c r="N190" s="13">
        <x:v>0.11111111110000001</x:v>
      </x:c>
      <x:c r="O190" s="13">
        <x:v>0.11111111110000001</x:v>
      </x:c>
      <x:c r="P190" s="13">
        <x:v>1.2345679E-2</x:v>
      </x:c>
      <x:c r="Q190" s="11" t="b">
        <x:v>0</x:v>
      </x:c>
      <x:c r="R190" s="10"/>
      <x:c r="S190" s="10"/>
      <x:c r="T190" s="12" t="n">
        <x:f t="shared" ca="1" si="12">(COUNTIF($D$164:$D$190,"&lt;"&amp;D190)+(COUNTIF($D$164:$D$190,"="&amp;D190)-1)/2)/26*100</x:f>
        <x:v>88.46153846153845</x:v>
      </x:c>
      <x:c r="U190" s="12" t="n">
        <x:f t="shared" ca="1" si="9">T190*N190</x:f>
        <x:v>9.829059828076923</x:v>
      </x:c>
      <x:c r="V190" s="12" t="n">
        <x:f t="shared" ca="1" si="10">U190/9</x:f>
        <x:v>1.0921177586752138</x:v>
      </x:c>
    </x:row>
    <x:row r="191">
      <x:c r="A191" s="10" t="s">
        <x:v>140</x:v>
      </x:c>
      <x:c r="B191" s="10" t="s">
        <x:v>48</x:v>
      </x:c>
      <x:c r="C191" s="10" t="s">
        <x:v>49</x:v>
      </x:c>
      <x:c r="D191" s="12">
        <x:v>37.6</x:v>
      </x:c>
      <x:c r="E191" s="10" t="s">
        <x:v>136</x:v>
      </x:c>
      <x:c r="F191" s="10">
        <x:v>2025</x:v>
      </x:c>
      <x:c r="G191" s="10" t="s">
        <x:v>51</x:v>
      </x:c>
      <x:c r="H191" s="10" t="s">
        <x:v>141</x:v>
      </x:c>
      <x:c r="I191" s="10" t="s">
        <x:v>142</x:v>
      </x:c>
      <x:c r="J191" s="10" t="s">
        <x:v>141</x:v>
      </x:c>
      <x:c r="K191" s="10" t="s">
        <x:v>54</x:v>
      </x:c>
      <x:c r="L191" s="10" t="s">
        <x:v>139</x:v>
      </x:c>
      <x:c r="M191" s="10" t="s">
        <x:v>134</x:v>
      </x:c>
      <x:c r="N191" s="13">
        <x:v>0.11111111110000001</x:v>
      </x:c>
      <x:c r="O191" s="13">
        <x:v>0.11111111110000001</x:v>
      </x:c>
      <x:c r="P191" s="13">
        <x:v>1.2345679E-2</x:v>
      </x:c>
      <x:c r="Q191" s="11" t="b">
        <x:v>0</x:v>
      </x:c>
      <x:c r="R191" s="10"/>
      <x:c r="S191" s="10"/>
      <x:c r="T191" s="12" t="n">
        <x:f t="shared" ref="T191:T217" ca="1" si="13">(COUNTIF($D$191:$D$217,"&lt;"&amp;D191)+(COUNTIF($D$191:$D$217,"="&amp;D191)-1)/2)/26*100</x:f>
        <x:v>42.30769230769231</x:v>
      </x:c>
      <x:c r="U191" s="12" t="n">
        <x:f t="shared" ca="1" si="9">T191*N191</x:f>
        <x:v>4.700854700384616</x:v>
      </x:c>
      <x:c r="V191" s="12" t="n">
        <x:f t="shared" ca="1" si="10">U191/9</x:f>
        <x:v>0.5223171889316239</x:v>
      </x:c>
    </x:row>
    <x:row r="192">
      <x:c r="A192" s="10" t="s">
        <x:v>140</x:v>
      </x:c>
      <x:c r="B192" s="10" t="s">
        <x:v>57</x:v>
      </x:c>
      <x:c r="C192" s="10" t="s">
        <x:v>58</x:v>
      </x:c>
      <x:c r="D192" s="12">
        <x:v>47.5</x:v>
      </x:c>
      <x:c r="E192" s="10" t="s">
        <x:v>136</x:v>
      </x:c>
      <x:c r="F192" s="10">
        <x:v>2025</x:v>
      </x:c>
      <x:c r="G192" s="10" t="s">
        <x:v>51</x:v>
      </x:c>
      <x:c r="H192" s="10" t="s">
        <x:v>141</x:v>
      </x:c>
      <x:c r="I192" s="10" t="s">
        <x:v>142</x:v>
      </x:c>
      <x:c r="J192" s="10" t="s">
        <x:v>141</x:v>
      </x:c>
      <x:c r="K192" s="10" t="s">
        <x:v>54</x:v>
      </x:c>
      <x:c r="L192" s="10" t="s">
        <x:v>139</x:v>
      </x:c>
      <x:c r="M192" s="10" t="s">
        <x:v>134</x:v>
      </x:c>
      <x:c r="N192" s="13">
        <x:v>0.11111111110000001</x:v>
      </x:c>
      <x:c r="O192" s="13">
        <x:v>0.11111111110000001</x:v>
      </x:c>
      <x:c r="P192" s="13">
        <x:v>1.2345679E-2</x:v>
      </x:c>
      <x:c r="Q192" s="11" t="b">
        <x:v>0</x:v>
      </x:c>
      <x:c r="R192" s="10"/>
      <x:c r="S192" s="10"/>
      <x:c r="T192" s="12" t="n">
        <x:f t="shared" ca="1" si="13">(COUNTIF($D$191:$D$217,"&lt;"&amp;D192)+(COUNTIF($D$191:$D$217,"="&amp;D192)-1)/2)/26*100</x:f>
        <x:v>80.76923076923077</x:v>
      </x:c>
      <x:c r="U192" s="12" t="n">
        <x:f t="shared" ca="1" si="9">T192*N192</x:f>
        <x:v>8.97435897346154</x:v>
      </x:c>
      <x:c r="V192" s="12" t="n">
        <x:f t="shared" ca="1" si="10">U192/9</x:f>
        <x:v>0.9971509970512822</x:v>
      </x:c>
    </x:row>
    <x:row r="193">
      <x:c r="A193" s="10" t="s">
        <x:v>140</x:v>
      </x:c>
      <x:c r="B193" s="10" t="s">
        <x:v>59</x:v>
      </x:c>
      <x:c r="C193" s="10" t="s">
        <x:v>60</x:v>
      </x:c>
      <x:c r="D193" s="12">
        <x:v>35.700000000000003</x:v>
      </x:c>
      <x:c r="E193" s="10" t="s">
        <x:v>136</x:v>
      </x:c>
      <x:c r="F193" s="10">
        <x:v>2025</x:v>
      </x:c>
      <x:c r="G193" s="10" t="s">
        <x:v>51</x:v>
      </x:c>
      <x:c r="H193" s="10" t="s">
        <x:v>141</x:v>
      </x:c>
      <x:c r="I193" s="10" t="s">
        <x:v>142</x:v>
      </x:c>
      <x:c r="J193" s="10" t="s">
        <x:v>141</x:v>
      </x:c>
      <x:c r="K193" s="10" t="s">
        <x:v>54</x:v>
      </x:c>
      <x:c r="L193" s="10" t="s">
        <x:v>139</x:v>
      </x:c>
      <x:c r="M193" s="10" t="s">
        <x:v>134</x:v>
      </x:c>
      <x:c r="N193" s="13">
        <x:v>0.11111111110000001</x:v>
      </x:c>
      <x:c r="O193" s="13">
        <x:v>0.11111111110000001</x:v>
      </x:c>
      <x:c r="P193" s="13">
        <x:v>1.2345679E-2</x:v>
      </x:c>
      <x:c r="Q193" s="11" t="b">
        <x:v>0</x:v>
      </x:c>
      <x:c r="R193" s="10"/>
      <x:c r="S193" s="10"/>
      <x:c r="T193" s="12" t="n">
        <x:f t="shared" ca="1" si="13">(COUNTIF($D$191:$D$217,"&lt;"&amp;D193)+(COUNTIF($D$191:$D$217,"="&amp;D193)-1)/2)/26*100</x:f>
        <x:v>38.46153846153847</x:v>
      </x:c>
      <x:c r="U193" s="12" t="n">
        <x:f t="shared" ca="1" si="9">T193*N193</x:f>
        <x:v>4.273504273076924</x:v>
      </x:c>
      <x:c r="V193" s="12" t="n">
        <x:f t="shared" ca="1" si="10">U193/9</x:f>
        <x:v>0.4748338081196582</x:v>
      </x:c>
    </x:row>
    <x:row r="194">
      <x:c r="A194" s="10" t="s">
        <x:v>140</x:v>
      </x:c>
      <x:c r="B194" s="10" t="s">
        <x:v>61</x:v>
      </x:c>
      <x:c r="C194" s="10" t="s">
        <x:v>62</x:v>
      </x:c>
      <x:c r="D194" s="12">
        <x:v>52.1</x:v>
      </x:c>
      <x:c r="E194" s="10" t="s">
        <x:v>136</x:v>
      </x:c>
      <x:c r="F194" s="10">
        <x:v>2025</x:v>
      </x:c>
      <x:c r="G194" s="10" t="s">
        <x:v>51</x:v>
      </x:c>
      <x:c r="H194" s="10" t="s">
        <x:v>141</x:v>
      </x:c>
      <x:c r="I194" s="10" t="s">
        <x:v>142</x:v>
      </x:c>
      <x:c r="J194" s="10" t="s">
        <x:v>141</x:v>
      </x:c>
      <x:c r="K194" s="10" t="s">
        <x:v>54</x:v>
      </x:c>
      <x:c r="L194" s="10" t="s">
        <x:v>139</x:v>
      </x:c>
      <x:c r="M194" s="10" t="s">
        <x:v>134</x:v>
      </x:c>
      <x:c r="N194" s="13">
        <x:v>0.11111111110000001</x:v>
      </x:c>
      <x:c r="O194" s="13">
        <x:v>0.11111111110000001</x:v>
      </x:c>
      <x:c r="P194" s="13">
        <x:v>1.2345679E-2</x:v>
      </x:c>
      <x:c r="Q194" s="11" t="b">
        <x:v>0</x:v>
      </x:c>
      <x:c r="R194" s="10"/>
      <x:c r="S194" s="10"/>
      <x:c r="T194" s="12" t="n">
        <x:f t="shared" ca="1" si="13">(COUNTIF($D$191:$D$217,"&lt;"&amp;D194)+(COUNTIF($D$191:$D$217,"="&amp;D194)-1)/2)/26*100</x:f>
        <x:v>92.3076923076923</x:v>
      </x:c>
      <x:c r="U194" s="12" t="n">
        <x:f t="shared" ref="U194:U257" ca="1" si="14">T194*N194</x:f>
        <x:v>10.256410255384615</x:v>
      </x:c>
      <x:c r="V194" s="12" t="n">
        <x:f t="shared" ref="V194:V257" ca="1" si="15">U194/9</x:f>
        <x:v>1.1396011394871794</x:v>
      </x:c>
    </x:row>
    <x:row r="195">
      <x:c r="A195" s="10" t="s">
        <x:v>140</x:v>
      </x:c>
      <x:c r="B195" s="10" t="s">
        <x:v>63</x:v>
      </x:c>
      <x:c r="C195" s="10" t="s">
        <x:v>64</x:v>
      </x:c>
      <x:c r="D195" s="12">
        <x:v>28.7</x:v>
      </x:c>
      <x:c r="E195" s="10" t="s">
        <x:v>136</x:v>
      </x:c>
      <x:c r="F195" s="10">
        <x:v>2025</x:v>
      </x:c>
      <x:c r="G195" s="10" t="s">
        <x:v>51</x:v>
      </x:c>
      <x:c r="H195" s="10" t="s">
        <x:v>141</x:v>
      </x:c>
      <x:c r="I195" s="10" t="s">
        <x:v>142</x:v>
      </x:c>
      <x:c r="J195" s="10" t="s">
        <x:v>141</x:v>
      </x:c>
      <x:c r="K195" s="10" t="s">
        <x:v>54</x:v>
      </x:c>
      <x:c r="L195" s="10" t="s">
        <x:v>139</x:v>
      </x:c>
      <x:c r="M195" s="10" t="s">
        <x:v>134</x:v>
      </x:c>
      <x:c r="N195" s="13">
        <x:v>0.11111111110000001</x:v>
      </x:c>
      <x:c r="O195" s="13">
        <x:v>0.11111111110000001</x:v>
      </x:c>
      <x:c r="P195" s="13">
        <x:v>1.2345679E-2</x:v>
      </x:c>
      <x:c r="Q195" s="11" t="b">
        <x:v>0</x:v>
      </x:c>
      <x:c r="R195" s="10"/>
      <x:c r="S195" s="10"/>
      <x:c r="T195" s="12" t="n">
        <x:f t="shared" ca="1" si="13">(COUNTIF($D$191:$D$217,"&lt;"&amp;D195)+(COUNTIF($D$191:$D$217,"="&amp;D195)-1)/2)/26*100</x:f>
        <x:v>7.6923076923076925</x:v>
      </x:c>
      <x:c r="U195" s="12" t="n">
        <x:f t="shared" ca="1" si="14">T195*N195</x:f>
        <x:v>0.8547008546153847</x:v>
      </x:c>
      <x:c r="V195" s="12" t="n">
        <x:f t="shared" ca="1" si="15">U195/9</x:f>
        <x:v>0.09496676162393164</x:v>
      </x:c>
    </x:row>
    <x:row r="196">
      <x:c r="A196" s="10" t="s">
        <x:v>140</x:v>
      </x:c>
      <x:c r="B196" s="10" t="s">
        <x:v>65</x:v>
      </x:c>
      <x:c r="C196" s="10" t="s">
        <x:v>66</x:v>
      </x:c>
      <x:c r="D196" s="12">
        <x:v>35.4</x:v>
      </x:c>
      <x:c r="E196" s="10" t="s">
        <x:v>136</x:v>
      </x:c>
      <x:c r="F196" s="10">
        <x:v>2025</x:v>
      </x:c>
      <x:c r="G196" s="10" t="s">
        <x:v>51</x:v>
      </x:c>
      <x:c r="H196" s="10" t="s">
        <x:v>141</x:v>
      </x:c>
      <x:c r="I196" s="10" t="s">
        <x:v>142</x:v>
      </x:c>
      <x:c r="J196" s="10" t="s">
        <x:v>141</x:v>
      </x:c>
      <x:c r="K196" s="10" t="s">
        <x:v>54</x:v>
      </x:c>
      <x:c r="L196" s="10" t="s">
        <x:v>139</x:v>
      </x:c>
      <x:c r="M196" s="10" t="s">
        <x:v>134</x:v>
      </x:c>
      <x:c r="N196" s="13">
        <x:v>0.11111111110000001</x:v>
      </x:c>
      <x:c r="O196" s="13">
        <x:v>0.11111111110000001</x:v>
      </x:c>
      <x:c r="P196" s="13">
        <x:v>1.2345679E-2</x:v>
      </x:c>
      <x:c r="Q196" s="11" t="b">
        <x:v>0</x:v>
      </x:c>
      <x:c r="R196" s="10"/>
      <x:c r="S196" s="10"/>
      <x:c r="T196" s="12" t="n">
        <x:f t="shared" ca="1" si="13">(COUNTIF($D$191:$D$217,"&lt;"&amp;D196)+(COUNTIF($D$191:$D$217,"="&amp;D196)-1)/2)/26*100</x:f>
        <x:v>34.61538461538461</x:v>
      </x:c>
      <x:c r="U196" s="12" t="n">
        <x:f t="shared" ca="1" si="14">T196*N196</x:f>
        <x:v>3.846153845769231</x:v>
      </x:c>
      <x:c r="V196" s="12" t="n">
        <x:f t="shared" ca="1" si="15">U196/9</x:f>
        <x:v>0.4273504273076923</x:v>
      </x:c>
    </x:row>
    <x:row r="197">
      <x:c r="A197" s="10" t="s">
        <x:v>140</x:v>
      </x:c>
      <x:c r="B197" s="10" t="s">
        <x:v>67</x:v>
      </x:c>
      <x:c r="C197" s="10" t="s">
        <x:v>68</x:v>
      </x:c>
      <x:c r="D197" s="12">
        <x:v>46.1</x:v>
      </x:c>
      <x:c r="E197" s="10" t="s">
        <x:v>136</x:v>
      </x:c>
      <x:c r="F197" s="10">
        <x:v>2025</x:v>
      </x:c>
      <x:c r="G197" s="10" t="s">
        <x:v>51</x:v>
      </x:c>
      <x:c r="H197" s="10" t="s">
        <x:v>141</x:v>
      </x:c>
      <x:c r="I197" s="10" t="s">
        <x:v>142</x:v>
      </x:c>
      <x:c r="J197" s="10" t="s">
        <x:v>141</x:v>
      </x:c>
      <x:c r="K197" s="10" t="s">
        <x:v>54</x:v>
      </x:c>
      <x:c r="L197" s="10" t="s">
        <x:v>139</x:v>
      </x:c>
      <x:c r="M197" s="10" t="s">
        <x:v>134</x:v>
      </x:c>
      <x:c r="N197" s="13">
        <x:v>0.11111111110000001</x:v>
      </x:c>
      <x:c r="O197" s="13">
        <x:v>0.11111111110000001</x:v>
      </x:c>
      <x:c r="P197" s="13">
        <x:v>1.2345679E-2</x:v>
      </x:c>
      <x:c r="Q197" s="11" t="b">
        <x:v>0</x:v>
      </x:c>
      <x:c r="R197" s="10"/>
      <x:c r="S197" s="10"/>
      <x:c r="T197" s="12" t="n">
        <x:f t="shared" ca="1" si="13">(COUNTIF($D$191:$D$217,"&lt;"&amp;D197)+(COUNTIF($D$191:$D$217,"="&amp;D197)-1)/2)/26*100</x:f>
        <x:v>75</x:v>
      </x:c>
      <x:c r="U197" s="12" t="n">
        <x:f t="shared" ca="1" si="14">T197*N197</x:f>
        <x:v>8.3333333325</x:v>
      </x:c>
      <x:c r="V197" s="12" t="n">
        <x:f t="shared" ca="1" si="15">U197/9</x:f>
        <x:v>0.9259259258333334</x:v>
      </x:c>
    </x:row>
    <x:row r="198">
      <x:c r="A198" s="10" t="s">
        <x:v>140</x:v>
      </x:c>
      <x:c r="B198" s="10" t="s">
        <x:v>69</x:v>
      </x:c>
      <x:c r="C198" s="10" t="s">
        <x:v>70</x:v>
      </x:c>
      <x:c r="D198" s="12">
        <x:v>42.1</x:v>
      </x:c>
      <x:c r="E198" s="10" t="s">
        <x:v>136</x:v>
      </x:c>
      <x:c r="F198" s="10">
        <x:v>2025</x:v>
      </x:c>
      <x:c r="G198" s="10" t="s">
        <x:v>51</x:v>
      </x:c>
      <x:c r="H198" s="10" t="s">
        <x:v>141</x:v>
      </x:c>
      <x:c r="I198" s="10" t="s">
        <x:v>142</x:v>
      </x:c>
      <x:c r="J198" s="10" t="s">
        <x:v>141</x:v>
      </x:c>
      <x:c r="K198" s="10" t="s">
        <x:v>54</x:v>
      </x:c>
      <x:c r="L198" s="10" t="s">
        <x:v>139</x:v>
      </x:c>
      <x:c r="M198" s="10" t="s">
        <x:v>134</x:v>
      </x:c>
      <x:c r="N198" s="13">
        <x:v>0.11111111110000001</x:v>
      </x:c>
      <x:c r="O198" s="13">
        <x:v>0.11111111110000001</x:v>
      </x:c>
      <x:c r="P198" s="13">
        <x:v>1.2345679E-2</x:v>
      </x:c>
      <x:c r="Q198" s="11" t="b">
        <x:v>0</x:v>
      </x:c>
      <x:c r="R198" s="10"/>
      <x:c r="S198" s="10"/>
      <x:c r="T198" s="12" t="n">
        <x:f t="shared" ca="1" si="13">(COUNTIF($D$191:$D$217,"&lt;"&amp;D198)+(COUNTIF($D$191:$D$217,"="&amp;D198)-1)/2)/26*100</x:f>
        <x:v>57.692307692307686</x:v>
      </x:c>
      <x:c r="U198" s="12" t="n">
        <x:f t="shared" ca="1" si="14">T198*N198</x:f>
        <x:v>6.410256409615385</x:v>
      </x:c>
      <x:c r="V198" s="12" t="n">
        <x:f t="shared" ca="1" si="15">U198/9</x:f>
        <x:v>0.7122507121794872</x:v>
      </x:c>
    </x:row>
    <x:row r="199">
      <x:c r="A199" s="10" t="s">
        <x:v>140</x:v>
      </x:c>
      <x:c r="B199" s="10" t="s">
        <x:v>71</x:v>
      </x:c>
      <x:c r="C199" s="10" t="s">
        <x:v>72</x:v>
      </x:c>
      <x:c r="D199" s="12">
        <x:v>34.9</x:v>
      </x:c>
      <x:c r="E199" s="10" t="s">
        <x:v>136</x:v>
      </x:c>
      <x:c r="F199" s="10">
        <x:v>2025</x:v>
      </x:c>
      <x:c r="G199" s="10" t="s">
        <x:v>51</x:v>
      </x:c>
      <x:c r="H199" s="10" t="s">
        <x:v>141</x:v>
      </x:c>
      <x:c r="I199" s="10" t="s">
        <x:v>142</x:v>
      </x:c>
      <x:c r="J199" s="10" t="s">
        <x:v>141</x:v>
      </x:c>
      <x:c r="K199" s="10" t="s">
        <x:v>54</x:v>
      </x:c>
      <x:c r="L199" s="10" t="s">
        <x:v>139</x:v>
      </x:c>
      <x:c r="M199" s="10" t="s">
        <x:v>134</x:v>
      </x:c>
      <x:c r="N199" s="13">
        <x:v>0.11111111110000001</x:v>
      </x:c>
      <x:c r="O199" s="13">
        <x:v>0.11111111110000001</x:v>
      </x:c>
      <x:c r="P199" s="13">
        <x:v>1.2345679E-2</x:v>
      </x:c>
      <x:c r="Q199" s="11" t="b">
        <x:v>0</x:v>
      </x:c>
      <x:c r="R199" s="10"/>
      <x:c r="S199" s="10"/>
      <x:c r="T199" s="12" t="n">
        <x:f t="shared" ca="1" si="13">(COUNTIF($D$191:$D$217,"&lt;"&amp;D199)+(COUNTIF($D$191:$D$217,"="&amp;D199)-1)/2)/26*100</x:f>
        <x:v>26.923076923076923</x:v>
      </x:c>
      <x:c r="U199" s="12" t="n">
        <x:f t="shared" ca="1" si="14">T199*N199</x:f>
        <x:v>2.9914529911538463</x:v>
      </x:c>
      <x:c r="V199" s="12" t="n">
        <x:f t="shared" ca="1" si="15">U199/9</x:f>
        <x:v>0.3323836656837607</x:v>
      </x:c>
    </x:row>
    <x:row r="200">
      <x:c r="A200" s="10" t="s">
        <x:v>140</x:v>
      </x:c>
      <x:c r="B200" s="10" t="s">
        <x:v>73</x:v>
      </x:c>
      <x:c r="C200" s="10" t="s">
        <x:v>74</x:v>
      </x:c>
      <x:c r="D200" s="12">
        <x:v>42.4</x:v>
      </x:c>
      <x:c r="E200" s="10" t="s">
        <x:v>136</x:v>
      </x:c>
      <x:c r="F200" s="10">
        <x:v>2025</x:v>
      </x:c>
      <x:c r="G200" s="10" t="s">
        <x:v>51</x:v>
      </x:c>
      <x:c r="H200" s="10" t="s">
        <x:v>141</x:v>
      </x:c>
      <x:c r="I200" s="10" t="s">
        <x:v>142</x:v>
      </x:c>
      <x:c r="J200" s="10" t="s">
        <x:v>141</x:v>
      </x:c>
      <x:c r="K200" s="10" t="s">
        <x:v>54</x:v>
      </x:c>
      <x:c r="L200" s="10" t="s">
        <x:v>139</x:v>
      </x:c>
      <x:c r="M200" s="10" t="s">
        <x:v>134</x:v>
      </x:c>
      <x:c r="N200" s="13">
        <x:v>0.11111111110000001</x:v>
      </x:c>
      <x:c r="O200" s="13">
        <x:v>0.11111111110000001</x:v>
      </x:c>
      <x:c r="P200" s="13">
        <x:v>1.2345679E-2</x:v>
      </x:c>
      <x:c r="Q200" s="11" t="b">
        <x:v>0</x:v>
      </x:c>
      <x:c r="R200" s="10"/>
      <x:c r="S200" s="10"/>
      <x:c r="T200" s="12" t="n">
        <x:f t="shared" ca="1" si="13">(COUNTIF($D$191:$D$217,"&lt;"&amp;D200)+(COUNTIF($D$191:$D$217,"="&amp;D200)-1)/2)/26*100</x:f>
        <x:v>61.53846153846154</x:v>
      </x:c>
      <x:c r="U200" s="12" t="n">
        <x:f t="shared" ca="1" si="14">T200*N200</x:f>
        <x:v>6.837606836923078</x:v>
      </x:c>
      <x:c r="V200" s="12" t="n">
        <x:f t="shared" ca="1" si="15">U200/9</x:f>
        <x:v>0.7597340929914531</x:v>
      </x:c>
    </x:row>
    <x:row r="201">
      <x:c r="A201" s="10" t="s">
        <x:v>140</x:v>
      </x:c>
      <x:c r="B201" s="10" t="s">
        <x:v>75</x:v>
      </x:c>
      <x:c r="C201" s="10" t="s">
        <x:v>76</x:v>
      </x:c>
      <x:c r="D201" s="12">
        <x:v>42.7</x:v>
      </x:c>
      <x:c r="E201" s="10" t="s">
        <x:v>136</x:v>
      </x:c>
      <x:c r="F201" s="10">
        <x:v>2025</x:v>
      </x:c>
      <x:c r="G201" s="10" t="s">
        <x:v>51</x:v>
      </x:c>
      <x:c r="H201" s="10" t="s">
        <x:v>141</x:v>
      </x:c>
      <x:c r="I201" s="10" t="s">
        <x:v>142</x:v>
      </x:c>
      <x:c r="J201" s="10" t="s">
        <x:v>141</x:v>
      </x:c>
      <x:c r="K201" s="10" t="s">
        <x:v>54</x:v>
      </x:c>
      <x:c r="L201" s="10" t="s">
        <x:v>139</x:v>
      </x:c>
      <x:c r="M201" s="10" t="s">
        <x:v>134</x:v>
      </x:c>
      <x:c r="N201" s="13">
        <x:v>0.11111111110000001</x:v>
      </x:c>
      <x:c r="O201" s="13">
        <x:v>0.11111111110000001</x:v>
      </x:c>
      <x:c r="P201" s="13">
        <x:v>1.2345679E-2</x:v>
      </x:c>
      <x:c r="Q201" s="11" t="b">
        <x:v>0</x:v>
      </x:c>
      <x:c r="R201" s="10"/>
      <x:c r="S201" s="10"/>
      <x:c r="T201" s="12" t="n">
        <x:f t="shared" ca="1" si="13">(COUNTIF($D$191:$D$217,"&lt;"&amp;D201)+(COUNTIF($D$191:$D$217,"="&amp;D201)-1)/2)/26*100</x:f>
        <x:v>65.38461538461539</x:v>
      </x:c>
      <x:c r="U201" s="12" t="n">
        <x:f t="shared" ca="1" si="14">T201*N201</x:f>
        <x:v>7.26495726423077</x:v>
      </x:c>
      <x:c r="V201" s="12" t="n">
        <x:f t="shared" ca="1" si="15">U201/9</x:f>
        <x:v>0.8072174738034188</x:v>
      </x:c>
    </x:row>
    <x:row r="202">
      <x:c r="A202" s="10" t="s">
        <x:v>140</x:v>
      </x:c>
      <x:c r="B202" s="10" t="s">
        <x:v>77</x:v>
      </x:c>
      <x:c r="C202" s="10" t="s">
        <x:v>78</x:v>
      </x:c>
      <x:c r="D202" s="12">
        <x:v>44.8</x:v>
      </x:c>
      <x:c r="E202" s="10" t="s">
        <x:v>136</x:v>
      </x:c>
      <x:c r="F202" s="10">
        <x:v>2025</x:v>
      </x:c>
      <x:c r="G202" s="10" t="s">
        <x:v>51</x:v>
      </x:c>
      <x:c r="H202" s="10" t="s">
        <x:v>141</x:v>
      </x:c>
      <x:c r="I202" s="10" t="s">
        <x:v>142</x:v>
      </x:c>
      <x:c r="J202" s="10" t="s">
        <x:v>141</x:v>
      </x:c>
      <x:c r="K202" s="10" t="s">
        <x:v>54</x:v>
      </x:c>
      <x:c r="L202" s="10" t="s">
        <x:v>139</x:v>
      </x:c>
      <x:c r="M202" s="10" t="s">
        <x:v>134</x:v>
      </x:c>
      <x:c r="N202" s="13">
        <x:v>0.11111111110000001</x:v>
      </x:c>
      <x:c r="O202" s="13">
        <x:v>0.11111111110000001</x:v>
      </x:c>
      <x:c r="P202" s="13">
        <x:v>1.2345679E-2</x:v>
      </x:c>
      <x:c r="Q202" s="11" t="b">
        <x:v>0</x:v>
      </x:c>
      <x:c r="R202" s="10"/>
      <x:c r="S202" s="10"/>
      <x:c r="T202" s="12" t="n">
        <x:f t="shared" ca="1" si="13">(COUNTIF($D$191:$D$217,"&lt;"&amp;D202)+(COUNTIF($D$191:$D$217,"="&amp;D202)-1)/2)/26*100</x:f>
        <x:v>69.23076923076923</x:v>
      </x:c>
      <x:c r="U202" s="12" t="n">
        <x:f t="shared" ca="1" si="14">T202*N202</x:f>
        <x:v>7.692307691538462</x:v>
      </x:c>
      <x:c r="V202" s="12" t="n">
        <x:f t="shared" ca="1" si="15">U202/9</x:f>
        <x:v>0.8547008546153846</x:v>
      </x:c>
    </x:row>
    <x:row r="203">
      <x:c r="A203" s="10" t="s">
        <x:v>140</x:v>
      </x:c>
      <x:c r="B203" s="10" t="s">
        <x:v>79</x:v>
      </x:c>
      <x:c r="C203" s="10" t="s">
        <x:v>80</x:v>
      </x:c>
      <x:c r="D203" s="12">
        <x:v>31</x:v>
      </x:c>
      <x:c r="E203" s="10" t="s">
        <x:v>136</x:v>
      </x:c>
      <x:c r="F203" s="10">
        <x:v>2025</x:v>
      </x:c>
      <x:c r="G203" s="10" t="s">
        <x:v>51</x:v>
      </x:c>
      <x:c r="H203" s="10" t="s">
        <x:v>141</x:v>
      </x:c>
      <x:c r="I203" s="10" t="s">
        <x:v>142</x:v>
      </x:c>
      <x:c r="J203" s="10" t="s">
        <x:v>141</x:v>
      </x:c>
      <x:c r="K203" s="10" t="s">
        <x:v>54</x:v>
      </x:c>
      <x:c r="L203" s="10" t="s">
        <x:v>139</x:v>
      </x:c>
      <x:c r="M203" s="10" t="s">
        <x:v>134</x:v>
      </x:c>
      <x:c r="N203" s="13">
        <x:v>0.11111111110000001</x:v>
      </x:c>
      <x:c r="O203" s="13">
        <x:v>0.11111111110000001</x:v>
      </x:c>
      <x:c r="P203" s="13">
        <x:v>1.2345679E-2</x:v>
      </x:c>
      <x:c r="Q203" s="11" t="b">
        <x:v>0</x:v>
      </x:c>
      <x:c r="R203" s="10"/>
      <x:c r="S203" s="10"/>
      <x:c r="T203" s="12" t="n">
        <x:f t="shared" ca="1" si="13">(COUNTIF($D$191:$D$217,"&lt;"&amp;D203)+(COUNTIF($D$191:$D$217,"="&amp;D203)-1)/2)/26*100</x:f>
        <x:v>15.384615384615385</x:v>
      </x:c>
      <x:c r="U203" s="12" t="n">
        <x:f t="shared" ca="1" si="14">T203*N203</x:f>
        <x:v>1.7094017092307694</x:v>
      </x:c>
      <x:c r="V203" s="12" t="n">
        <x:f t="shared" ca="1" si="15">U203/9</x:f>
        <x:v>0.18993352324786328</x:v>
      </x:c>
    </x:row>
    <x:row r="204">
      <x:c r="A204" s="10" t="s">
        <x:v>140</x:v>
      </x:c>
      <x:c r="B204" s="10" t="s">
        <x:v>81</x:v>
      </x:c>
      <x:c r="C204" s="10" t="s">
        <x:v>82</x:v>
      </x:c>
      <x:c r="D204" s="12">
        <x:v>31.6</x:v>
      </x:c>
      <x:c r="E204" s="10" t="s">
        <x:v>136</x:v>
      </x:c>
      <x:c r="F204" s="10">
        <x:v>2025</x:v>
      </x:c>
      <x:c r="G204" s="10" t="s">
        <x:v>51</x:v>
      </x:c>
      <x:c r="H204" s="10" t="s">
        <x:v>141</x:v>
      </x:c>
      <x:c r="I204" s="10" t="s">
        <x:v>142</x:v>
      </x:c>
      <x:c r="J204" s="10" t="s">
        <x:v>141</x:v>
      </x:c>
      <x:c r="K204" s="10" t="s">
        <x:v>54</x:v>
      </x:c>
      <x:c r="L204" s="10" t="s">
        <x:v>139</x:v>
      </x:c>
      <x:c r="M204" s="10" t="s">
        <x:v>134</x:v>
      </x:c>
      <x:c r="N204" s="13">
        <x:v>0.11111111110000001</x:v>
      </x:c>
      <x:c r="O204" s="13">
        <x:v>0.11111111110000001</x:v>
      </x:c>
      <x:c r="P204" s="13">
        <x:v>1.2345679E-2</x:v>
      </x:c>
      <x:c r="Q204" s="11" t="b">
        <x:v>0</x:v>
      </x:c>
      <x:c r="R204" s="10"/>
      <x:c r="S204" s="10"/>
      <x:c r="T204" s="12" t="n">
        <x:f t="shared" ca="1" si="13">(COUNTIF($D$191:$D$217,"&lt;"&amp;D204)+(COUNTIF($D$191:$D$217,"="&amp;D204)-1)/2)/26*100</x:f>
        <x:v>19.230769230769234</x:v>
      </x:c>
      <x:c r="U204" s="12" t="n">
        <x:f t="shared" ca="1" si="14">T204*N204</x:f>
        <x:v>2.136752136538462</x:v>
      </x:c>
      <x:c r="V204" s="12" t="n">
        <x:f t="shared" ca="1" si="15">U204/9</x:f>
        <x:v>0.2374169040598291</x:v>
      </x:c>
    </x:row>
    <x:row r="205">
      <x:c r="A205" s="10" t="s">
        <x:v>140</x:v>
      </x:c>
      <x:c r="B205" s="10" t="s">
        <x:v>83</x:v>
      </x:c>
      <x:c r="C205" s="10" t="s">
        <x:v>84</x:v>
      </x:c>
      <x:c r="D205" s="12">
        <x:v>58.7</x:v>
      </x:c>
      <x:c r="E205" s="10" t="s">
        <x:v>136</x:v>
      </x:c>
      <x:c r="F205" s="10">
        <x:v>2025</x:v>
      </x:c>
      <x:c r="G205" s="10" t="s">
        <x:v>51</x:v>
      </x:c>
      <x:c r="H205" s="10" t="s">
        <x:v>141</x:v>
      </x:c>
      <x:c r="I205" s="10" t="s">
        <x:v>142</x:v>
      </x:c>
      <x:c r="J205" s="10" t="s">
        <x:v>141</x:v>
      </x:c>
      <x:c r="K205" s="10" t="s">
        <x:v>54</x:v>
      </x:c>
      <x:c r="L205" s="10" t="s">
        <x:v>139</x:v>
      </x:c>
      <x:c r="M205" s="10" t="s">
        <x:v>134</x:v>
      </x:c>
      <x:c r="N205" s="13">
        <x:v>0.11111111110000001</x:v>
      </x:c>
      <x:c r="O205" s="13">
        <x:v>0.11111111110000001</x:v>
      </x:c>
      <x:c r="P205" s="13">
        <x:v>1.2345679E-2</x:v>
      </x:c>
      <x:c r="Q205" s="11" t="b">
        <x:v>0</x:v>
      </x:c>
      <x:c r="R205" s="10"/>
      <x:c r="S205" s="10"/>
      <x:c r="T205" s="12" t="n">
        <x:f t="shared" ca="1" si="13">(COUNTIF($D$191:$D$217,"&lt;"&amp;D205)+(COUNTIF($D$191:$D$217,"="&amp;D205)-1)/2)/26*100</x:f>
        <x:v>100</x:v>
      </x:c>
      <x:c r="U205" s="12" t="n">
        <x:f t="shared" ca="1" si="14">T205*N205</x:f>
        <x:v>11.111111110000001</x:v>
      </x:c>
      <x:c r="V205" s="12" t="n">
        <x:f t="shared" ca="1" si="15">U205/9</x:f>
        <x:v>1.2345679011111113</x:v>
      </x:c>
    </x:row>
    <x:row r="206">
      <x:c r="A206" s="10" t="s">
        <x:v>140</x:v>
      </x:c>
      <x:c r="B206" s="10" t="s">
        <x:v>85</x:v>
      </x:c>
      <x:c r="C206" s="10" t="s">
        <x:v>86</x:v>
      </x:c>
      <x:c r="D206" s="12">
        <x:v>22.3</x:v>
      </x:c>
      <x:c r="E206" s="10" t="s">
        <x:v>136</x:v>
      </x:c>
      <x:c r="F206" s="10">
        <x:v>2025</x:v>
      </x:c>
      <x:c r="G206" s="10" t="s">
        <x:v>51</x:v>
      </x:c>
      <x:c r="H206" s="10" t="s">
        <x:v>141</x:v>
      </x:c>
      <x:c r="I206" s="10" t="s">
        <x:v>142</x:v>
      </x:c>
      <x:c r="J206" s="10" t="s">
        <x:v>141</x:v>
      </x:c>
      <x:c r="K206" s="10" t="s">
        <x:v>54</x:v>
      </x:c>
      <x:c r="L206" s="10" t="s">
        <x:v>139</x:v>
      </x:c>
      <x:c r="M206" s="10" t="s">
        <x:v>134</x:v>
      </x:c>
      <x:c r="N206" s="13">
        <x:v>0.11111111110000001</x:v>
      </x:c>
      <x:c r="O206" s="13">
        <x:v>0.11111111110000001</x:v>
      </x:c>
      <x:c r="P206" s="13">
        <x:v>1.2345679E-2</x:v>
      </x:c>
      <x:c r="Q206" s="11" t="b">
        <x:v>0</x:v>
      </x:c>
      <x:c r="R206" s="10"/>
      <x:c r="S206" s="10"/>
      <x:c r="T206" s="12" t="n">
        <x:f t="shared" ca="1" si="13">(COUNTIF($D$191:$D$217,"&lt;"&amp;D206)+(COUNTIF($D$191:$D$217,"="&amp;D206)-1)/2)/26*100</x:f>
        <x:v>3.8461538461538463</x:v>
      </x:c>
      <x:c r="U206" s="12" t="n">
        <x:f t="shared" ca="1" si="14">T206*N206</x:f>
        <x:v>0.42735042730769235</x:v>
      </x:c>
      <x:c r="V206" s="12" t="n">
        <x:f t="shared" ca="1" si="15">U206/9</x:f>
        <x:v>0.04748338081196582</x:v>
      </x:c>
    </x:row>
    <x:row r="207">
      <x:c r="A207" s="10" t="s">
        <x:v>140</x:v>
      </x:c>
      <x:c r="B207" s="10" t="s">
        <x:v>87</x:v>
      </x:c>
      <x:c r="C207" s="10" t="s">
        <x:v>88</x:v>
      </x:c>
      <x:c r="D207" s="12">
        <x:v>49.9</x:v>
      </x:c>
      <x:c r="E207" s="10" t="s">
        <x:v>136</x:v>
      </x:c>
      <x:c r="F207" s="10">
        <x:v>2025</x:v>
      </x:c>
      <x:c r="G207" s="10" t="s">
        <x:v>51</x:v>
      </x:c>
      <x:c r="H207" s="10" t="s">
        <x:v>141</x:v>
      </x:c>
      <x:c r="I207" s="10" t="s">
        <x:v>142</x:v>
      </x:c>
      <x:c r="J207" s="10" t="s">
        <x:v>141</x:v>
      </x:c>
      <x:c r="K207" s="10" t="s">
        <x:v>54</x:v>
      </x:c>
      <x:c r="L207" s="10" t="s">
        <x:v>139</x:v>
      </x:c>
      <x:c r="M207" s="10" t="s">
        <x:v>134</x:v>
      </x:c>
      <x:c r="N207" s="13">
        <x:v>0.11111111110000001</x:v>
      </x:c>
      <x:c r="O207" s="13">
        <x:v>0.11111111110000001</x:v>
      </x:c>
      <x:c r="P207" s="13">
        <x:v>1.2345679E-2</x:v>
      </x:c>
      <x:c r="Q207" s="11" t="b">
        <x:v>0</x:v>
      </x:c>
      <x:c r="R207" s="10"/>
      <x:c r="S207" s="10"/>
      <x:c r="T207" s="12" t="n">
        <x:f t="shared" ca="1" si="13">(COUNTIF($D$191:$D$217,"&lt;"&amp;D207)+(COUNTIF($D$191:$D$217,"="&amp;D207)-1)/2)/26*100</x:f>
        <x:v>84.61538461538461</x:v>
      </x:c>
      <x:c r="U207" s="12" t="n">
        <x:f t="shared" ca="1" si="14">T207*N207</x:f>
        <x:v>9.401709400769231</x:v>
      </x:c>
      <x:c r="V207" s="12" t="n">
        <x:f t="shared" ca="1" si="15">U207/9</x:f>
        <x:v>1.0446343778632479</x:v>
      </x:c>
    </x:row>
    <x:row r="208">
      <x:c r="A208" s="10" t="s">
        <x:v>140</x:v>
      </x:c>
      <x:c r="B208" s="10" t="s">
        <x:v>89</x:v>
      </x:c>
      <x:c r="C208" s="10" t="s">
        <x:v>90</x:v>
      </x:c>
      <x:c r="D208" s="12">
        <x:v>55.5</x:v>
      </x:c>
      <x:c r="E208" s="10" t="s">
        <x:v>136</x:v>
      </x:c>
      <x:c r="F208" s="10">
        <x:v>2025</x:v>
      </x:c>
      <x:c r="G208" s="10" t="s">
        <x:v>51</x:v>
      </x:c>
      <x:c r="H208" s="10" t="s">
        <x:v>141</x:v>
      </x:c>
      <x:c r="I208" s="10" t="s">
        <x:v>142</x:v>
      </x:c>
      <x:c r="J208" s="10" t="s">
        <x:v>141</x:v>
      </x:c>
      <x:c r="K208" s="10" t="s">
        <x:v>54</x:v>
      </x:c>
      <x:c r="L208" s="10" t="s">
        <x:v>139</x:v>
      </x:c>
      <x:c r="M208" s="10" t="s">
        <x:v>134</x:v>
      </x:c>
      <x:c r="N208" s="13">
        <x:v>0.11111111110000001</x:v>
      </x:c>
      <x:c r="O208" s="13">
        <x:v>0.11111111110000001</x:v>
      </x:c>
      <x:c r="P208" s="13">
        <x:v>1.2345679E-2</x:v>
      </x:c>
      <x:c r="Q208" s="11" t="b">
        <x:v>0</x:v>
      </x:c>
      <x:c r="R208" s="10"/>
      <x:c r="S208" s="10"/>
      <x:c r="T208" s="12" t="n">
        <x:f t="shared" ca="1" si="13">(COUNTIF($D$191:$D$217,"&lt;"&amp;D208)+(COUNTIF($D$191:$D$217,"="&amp;D208)-1)/2)/26*100</x:f>
        <x:v>96.15384615384616</x:v>
      </x:c>
      <x:c r="U208" s="12" t="n">
        <x:f t="shared" ca="1" si="14">T208*N208</x:f>
        <x:v>10.68376068269231</x:v>
      </x:c>
      <x:c r="V208" s="12" t="n">
        <x:f t="shared" ca="1" si="15">U208/9</x:f>
        <x:v>1.1870845202991456</x:v>
      </x:c>
    </x:row>
    <x:row r="209">
      <x:c r="A209" s="10" t="s">
        <x:v>140</x:v>
      </x:c>
      <x:c r="B209" s="10" t="s">
        <x:v>91</x:v>
      </x:c>
      <x:c r="C209" s="10" t="s">
        <x:v>92</x:v>
      </x:c>
      <x:c r="D209" s="12">
        <x:v>40.700000000000003</x:v>
      </x:c>
      <x:c r="E209" s="10" t="s">
        <x:v>136</x:v>
      </x:c>
      <x:c r="F209" s="10">
        <x:v>2025</x:v>
      </x:c>
      <x:c r="G209" s="10" t="s">
        <x:v>51</x:v>
      </x:c>
      <x:c r="H209" s="10" t="s">
        <x:v>141</x:v>
      </x:c>
      <x:c r="I209" s="10" t="s">
        <x:v>142</x:v>
      </x:c>
      <x:c r="J209" s="10" t="s">
        <x:v>141</x:v>
      </x:c>
      <x:c r="K209" s="10" t="s">
        <x:v>54</x:v>
      </x:c>
      <x:c r="L209" s="10" t="s">
        <x:v>139</x:v>
      </x:c>
      <x:c r="M209" s="10" t="s">
        <x:v>134</x:v>
      </x:c>
      <x:c r="N209" s="13">
        <x:v>0.11111111110000001</x:v>
      </x:c>
      <x:c r="O209" s="13">
        <x:v>0.11111111110000001</x:v>
      </x:c>
      <x:c r="P209" s="13">
        <x:v>1.2345679E-2</x:v>
      </x:c>
      <x:c r="Q209" s="11" t="b">
        <x:v>0</x:v>
      </x:c>
      <x:c r="R209" s="10"/>
      <x:c r="S209" s="10"/>
      <x:c r="T209" s="12" t="n">
        <x:f t="shared" ca="1" si="13">(COUNTIF($D$191:$D$217,"&lt;"&amp;D209)+(COUNTIF($D$191:$D$217,"="&amp;D209)-1)/2)/26*100</x:f>
        <x:v>53.84615384615385</x:v>
      </x:c>
      <x:c r="U209" s="12" t="n">
        <x:f t="shared" ca="1" si="14">T209*N209</x:f>
        <x:v>5.982905982307693</x:v>
      </x:c>
      <x:c r="V209" s="12" t="n">
        <x:f t="shared" ca="1" si="15">U209/9</x:f>
        <x:v>0.6647673313675214</x:v>
      </x:c>
    </x:row>
    <x:row r="210">
      <x:c r="A210" s="10" t="s">
        <x:v>140</x:v>
      </x:c>
      <x:c r="B210" s="10" t="s">
        <x:v>93</x:v>
      </x:c>
      <x:c r="C210" s="10" t="s">
        <x:v>94</x:v>
      </x:c>
      <x:c r="D210" s="12">
        <x:v>37.700000000000003</x:v>
      </x:c>
      <x:c r="E210" s="10" t="s">
        <x:v>136</x:v>
      </x:c>
      <x:c r="F210" s="10">
        <x:v>2025</x:v>
      </x:c>
      <x:c r="G210" s="10" t="s">
        <x:v>51</x:v>
      </x:c>
      <x:c r="H210" s="10" t="s">
        <x:v>141</x:v>
      </x:c>
      <x:c r="I210" s="10" t="s">
        <x:v>142</x:v>
      </x:c>
      <x:c r="J210" s="10" t="s">
        <x:v>141</x:v>
      </x:c>
      <x:c r="K210" s="10" t="s">
        <x:v>54</x:v>
      </x:c>
      <x:c r="L210" s="10" t="s">
        <x:v>139</x:v>
      </x:c>
      <x:c r="M210" s="10" t="s">
        <x:v>134</x:v>
      </x:c>
      <x:c r="N210" s="13">
        <x:v>0.11111111110000001</x:v>
      </x:c>
      <x:c r="O210" s="13">
        <x:v>0.11111111110000001</x:v>
      </x:c>
      <x:c r="P210" s="13">
        <x:v>1.2345679E-2</x:v>
      </x:c>
      <x:c r="Q210" s="11" t="b">
        <x:v>0</x:v>
      </x:c>
      <x:c r="R210" s="10"/>
      <x:c r="S210" s="10"/>
      <x:c r="T210" s="12" t="n">
        <x:f t="shared" ca="1" si="13">(COUNTIF($D$191:$D$217,"&lt;"&amp;D210)+(COUNTIF($D$191:$D$217,"="&amp;D210)-1)/2)/26*100</x:f>
        <x:v>46.15384615384615</x:v>
      </x:c>
      <x:c r="U210" s="12" t="n">
        <x:f t="shared" ca="1" si="14">T210*N210</x:f>
        <x:v>5.128205127692308</x:v>
      </x:c>
      <x:c r="V210" s="12" t="n">
        <x:f t="shared" ca="1" si="15">U210/9</x:f>
        <x:v>0.5698005697435897</x:v>
      </x:c>
    </x:row>
    <x:row r="211">
      <x:c r="A211" s="10" t="s">
        <x:v>140</x:v>
      </x:c>
      <x:c r="B211" s="10" t="s">
        <x:v>95</x:v>
      </x:c>
      <x:c r="C211" s="10" t="s">
        <x:v>96</x:v>
      </x:c>
      <x:c r="D211" s="12">
        <x:v>46.1</x:v>
      </x:c>
      <x:c r="E211" s="10" t="s">
        <x:v>136</x:v>
      </x:c>
      <x:c r="F211" s="10">
        <x:v>2025</x:v>
      </x:c>
      <x:c r="G211" s="10" t="s">
        <x:v>51</x:v>
      </x:c>
      <x:c r="H211" s="10" t="s">
        <x:v>141</x:v>
      </x:c>
      <x:c r="I211" s="10" t="s">
        <x:v>142</x:v>
      </x:c>
      <x:c r="J211" s="10" t="s">
        <x:v>141</x:v>
      </x:c>
      <x:c r="K211" s="10" t="s">
        <x:v>54</x:v>
      </x:c>
      <x:c r="L211" s="10" t="s">
        <x:v>139</x:v>
      </x:c>
      <x:c r="M211" s="10" t="s">
        <x:v>134</x:v>
      </x:c>
      <x:c r="N211" s="13">
        <x:v>0.11111111110000001</x:v>
      </x:c>
      <x:c r="O211" s="13">
        <x:v>0.11111111110000001</x:v>
      </x:c>
      <x:c r="P211" s="13">
        <x:v>1.2345679E-2</x:v>
      </x:c>
      <x:c r="Q211" s="11" t="b">
        <x:v>0</x:v>
      </x:c>
      <x:c r="R211" s="10"/>
      <x:c r="S211" s="10"/>
      <x:c r="T211" s="12" t="n">
        <x:f t="shared" ca="1" si="13">(COUNTIF($D$191:$D$217,"&lt;"&amp;D211)+(COUNTIF($D$191:$D$217,"="&amp;D211)-1)/2)/26*100</x:f>
        <x:v>75</x:v>
      </x:c>
      <x:c r="U211" s="12" t="n">
        <x:f t="shared" ca="1" si="14">T211*N211</x:f>
        <x:v>8.3333333325</x:v>
      </x:c>
      <x:c r="V211" s="12" t="n">
        <x:f t="shared" ca="1" si="15">U211/9</x:f>
        <x:v>0.9259259258333334</x:v>
      </x:c>
    </x:row>
    <x:row r="212">
      <x:c r="A212" s="10" t="s">
        <x:v>140</x:v>
      </x:c>
      <x:c r="B212" s="10" t="s">
        <x:v>97</x:v>
      </x:c>
      <x:c r="C212" s="10" t="s">
        <x:v>98</x:v>
      </x:c>
      <x:c r="D212" s="12">
        <x:v>40</x:v>
      </x:c>
      <x:c r="E212" s="10" t="s">
        <x:v>136</x:v>
      </x:c>
      <x:c r="F212" s="10">
        <x:v>2025</x:v>
      </x:c>
      <x:c r="G212" s="10" t="s">
        <x:v>51</x:v>
      </x:c>
      <x:c r="H212" s="10" t="s">
        <x:v>141</x:v>
      </x:c>
      <x:c r="I212" s="10" t="s">
        <x:v>142</x:v>
      </x:c>
      <x:c r="J212" s="10" t="s">
        <x:v>141</x:v>
      </x:c>
      <x:c r="K212" s="10" t="s">
        <x:v>54</x:v>
      </x:c>
      <x:c r="L212" s="10" t="s">
        <x:v>139</x:v>
      </x:c>
      <x:c r="M212" s="10" t="s">
        <x:v>134</x:v>
      </x:c>
      <x:c r="N212" s="13">
        <x:v>0.11111111110000001</x:v>
      </x:c>
      <x:c r="O212" s="13">
        <x:v>0.11111111110000001</x:v>
      </x:c>
      <x:c r="P212" s="13">
        <x:v>1.2345679E-2</x:v>
      </x:c>
      <x:c r="Q212" s="11" t="b">
        <x:v>0</x:v>
      </x:c>
      <x:c r="R212" s="10"/>
      <x:c r="S212" s="10"/>
      <x:c r="T212" s="12" t="n">
        <x:f t="shared" ca="1" si="13">(COUNTIF($D$191:$D$217,"&lt;"&amp;D212)+(COUNTIF($D$191:$D$217,"="&amp;D212)-1)/2)/26*100</x:f>
        <x:v>50</x:v>
      </x:c>
      <x:c r="U212" s="12" t="n">
        <x:f t="shared" ca="1" si="14">T212*N212</x:f>
        <x:v>5.555555555000001</x:v>
      </x:c>
      <x:c r="V212" s="12" t="n">
        <x:f t="shared" ca="1" si="15">U212/9</x:f>
        <x:v>0.6172839505555556</x:v>
      </x:c>
    </x:row>
    <x:row r="213">
      <x:c r="A213" s="10" t="s">
        <x:v>140</x:v>
      </x:c>
      <x:c r="B213" s="10" t="s">
        <x:v>99</x:v>
      </x:c>
      <x:c r="C213" s="10" t="s">
        <x:v>100</x:v>
      </x:c>
      <x:c r="D213" s="12">
        <x:v>32.700000000000003</x:v>
      </x:c>
      <x:c r="E213" s="10" t="s">
        <x:v>136</x:v>
      </x:c>
      <x:c r="F213" s="10">
        <x:v>2025</x:v>
      </x:c>
      <x:c r="G213" s="10" t="s">
        <x:v>51</x:v>
      </x:c>
      <x:c r="H213" s="10" t="s">
        <x:v>141</x:v>
      </x:c>
      <x:c r="I213" s="10" t="s">
        <x:v>142</x:v>
      </x:c>
      <x:c r="J213" s="10" t="s">
        <x:v>141</x:v>
      </x:c>
      <x:c r="K213" s="10" t="s">
        <x:v>54</x:v>
      </x:c>
      <x:c r="L213" s="10" t="s">
        <x:v>139</x:v>
      </x:c>
      <x:c r="M213" s="10" t="s">
        <x:v>134</x:v>
      </x:c>
      <x:c r="N213" s="13">
        <x:v>0.11111111110000001</x:v>
      </x:c>
      <x:c r="O213" s="13">
        <x:v>0.11111111110000001</x:v>
      </x:c>
      <x:c r="P213" s="13">
        <x:v>1.2345679E-2</x:v>
      </x:c>
      <x:c r="Q213" s="11" t="b">
        <x:v>0</x:v>
      </x:c>
      <x:c r="R213" s="10"/>
      <x:c r="S213" s="10"/>
      <x:c r="T213" s="12" t="n">
        <x:f t="shared" ca="1" si="13">(COUNTIF($D$191:$D$217,"&lt;"&amp;D213)+(COUNTIF($D$191:$D$217,"="&amp;D213)-1)/2)/26*100</x:f>
        <x:v>23.076923076923077</x:v>
      </x:c>
      <x:c r="U213" s="12" t="n">
        <x:f t="shared" ca="1" si="14">T213*N213</x:f>
        <x:v>2.564102563846154</x:v>
      </x:c>
      <x:c r="V213" s="12" t="n">
        <x:f t="shared" ca="1" si="15">U213/9</x:f>
        <x:v>0.28490028487179486</x:v>
      </x:c>
    </x:row>
    <x:row r="214">
      <x:c r="A214" s="10" t="s">
        <x:v>140</x:v>
      </x:c>
      <x:c r="B214" s="10" t="s">
        <x:v>101</x:v>
      </x:c>
      <x:c r="C214" s="10" t="s">
        <x:v>102</x:v>
      </x:c>
      <x:c r="D214" s="12">
        <x:v>19.5</x:v>
      </x:c>
      <x:c r="E214" s="10" t="s">
        <x:v>136</x:v>
      </x:c>
      <x:c r="F214" s="10">
        <x:v>2025</x:v>
      </x:c>
      <x:c r="G214" s="10" t="s">
        <x:v>51</x:v>
      </x:c>
      <x:c r="H214" s="10" t="s">
        <x:v>141</x:v>
      </x:c>
      <x:c r="I214" s="10" t="s">
        <x:v>142</x:v>
      </x:c>
      <x:c r="J214" s="10" t="s">
        <x:v>141</x:v>
      </x:c>
      <x:c r="K214" s="10" t="s">
        <x:v>54</x:v>
      </x:c>
      <x:c r="L214" s="10" t="s">
        <x:v>139</x:v>
      </x:c>
      <x:c r="M214" s="10" t="s">
        <x:v>134</x:v>
      </x:c>
      <x:c r="N214" s="13">
        <x:v>0.11111111110000001</x:v>
      </x:c>
      <x:c r="O214" s="13">
        <x:v>0.11111111110000001</x:v>
      </x:c>
      <x:c r="P214" s="13">
        <x:v>1.2345679E-2</x:v>
      </x:c>
      <x:c r="Q214" s="11" t="b">
        <x:v>0</x:v>
      </x:c>
      <x:c r="R214" s="10"/>
      <x:c r="S214" s="10"/>
      <x:c r="T214" s="12" t="n">
        <x:f t="shared" ca="1" si="13">(COUNTIF($D$191:$D$217,"&lt;"&amp;D214)+(COUNTIF($D$191:$D$217,"="&amp;D214)-1)/2)/26*100</x:f>
        <x:v>0</x:v>
      </x:c>
      <x:c r="U214" s="12" t="n">
        <x:f t="shared" ca="1" si="14">T214*N214</x:f>
        <x:v>0</x:v>
      </x:c>
      <x:c r="V214" s="12" t="n">
        <x:f t="shared" ca="1" si="15">U214/9</x:f>
        <x:v>0</x:v>
      </x:c>
    </x:row>
    <x:row r="215">
      <x:c r="A215" s="10" t="s">
        <x:v>140</x:v>
      </x:c>
      <x:c r="B215" s="10" t="s">
        <x:v>103</x:v>
      </x:c>
      <x:c r="C215" s="10" t="s">
        <x:v>104</x:v>
      </x:c>
      <x:c r="D215" s="12">
        <x:v>50.8</x:v>
      </x:c>
      <x:c r="E215" s="10" t="s">
        <x:v>136</x:v>
      </x:c>
      <x:c r="F215" s="10">
        <x:v>2025</x:v>
      </x:c>
      <x:c r="G215" s="10" t="s">
        <x:v>51</x:v>
      </x:c>
      <x:c r="H215" s="10" t="s">
        <x:v>141</x:v>
      </x:c>
      <x:c r="I215" s="10" t="s">
        <x:v>142</x:v>
      </x:c>
      <x:c r="J215" s="10" t="s">
        <x:v>141</x:v>
      </x:c>
      <x:c r="K215" s="10" t="s">
        <x:v>54</x:v>
      </x:c>
      <x:c r="L215" s="10" t="s">
        <x:v>139</x:v>
      </x:c>
      <x:c r="M215" s="10" t="s">
        <x:v>134</x:v>
      </x:c>
      <x:c r="N215" s="13">
        <x:v>0.11111111110000001</x:v>
      </x:c>
      <x:c r="O215" s="13">
        <x:v>0.11111111110000001</x:v>
      </x:c>
      <x:c r="P215" s="13">
        <x:v>1.2345679E-2</x:v>
      </x:c>
      <x:c r="Q215" s="11" t="b">
        <x:v>0</x:v>
      </x:c>
      <x:c r="R215" s="10"/>
      <x:c r="S215" s="10"/>
      <x:c r="T215" s="12" t="n">
        <x:f t="shared" ca="1" si="13">(COUNTIF($D$191:$D$217,"&lt;"&amp;D215)+(COUNTIF($D$191:$D$217,"="&amp;D215)-1)/2)/26*100</x:f>
        <x:v>88.46153846153845</x:v>
      </x:c>
      <x:c r="U215" s="12" t="n">
        <x:f t="shared" ca="1" si="14">T215*N215</x:f>
        <x:v>9.829059828076923</x:v>
      </x:c>
      <x:c r="V215" s="12" t="n">
        <x:f t="shared" ca="1" si="15">U215/9</x:f>
        <x:v>1.0921177586752138</x:v>
      </x:c>
    </x:row>
    <x:row r="216">
      <x:c r="A216" s="10" t="s">
        <x:v>140</x:v>
      </x:c>
      <x:c r="B216" s="10" t="s">
        <x:v>105</x:v>
      </x:c>
      <x:c r="C216" s="10" t="s">
        <x:v>106</x:v>
      </x:c>
      <x:c r="D216" s="12">
        <x:v>35.1</x:v>
      </x:c>
      <x:c r="E216" s="10" t="s">
        <x:v>136</x:v>
      </x:c>
      <x:c r="F216" s="10">
        <x:v>2025</x:v>
      </x:c>
      <x:c r="G216" s="10" t="s">
        <x:v>51</x:v>
      </x:c>
      <x:c r="H216" s="10" t="s">
        <x:v>141</x:v>
      </x:c>
      <x:c r="I216" s="10" t="s">
        <x:v>142</x:v>
      </x:c>
      <x:c r="J216" s="10" t="s">
        <x:v>141</x:v>
      </x:c>
      <x:c r="K216" s="10" t="s">
        <x:v>54</x:v>
      </x:c>
      <x:c r="L216" s="10" t="s">
        <x:v>139</x:v>
      </x:c>
      <x:c r="M216" s="10" t="s">
        <x:v>134</x:v>
      </x:c>
      <x:c r="N216" s="13">
        <x:v>0.11111111110000001</x:v>
      </x:c>
      <x:c r="O216" s="13">
        <x:v>0.11111111110000001</x:v>
      </x:c>
      <x:c r="P216" s="13">
        <x:v>1.2345679E-2</x:v>
      </x:c>
      <x:c r="Q216" s="11" t="b">
        <x:v>0</x:v>
      </x:c>
      <x:c r="R216" s="10"/>
      <x:c r="S216" s="10"/>
      <x:c r="T216" s="12" t="n">
        <x:f t="shared" ca="1" si="13">(COUNTIF($D$191:$D$217,"&lt;"&amp;D216)+(COUNTIF($D$191:$D$217,"="&amp;D216)-1)/2)/26*100</x:f>
        <x:v>30.76923076923077</x:v>
      </x:c>
      <x:c r="U216" s="12" t="n">
        <x:f t="shared" ca="1" si="14">T216*N216</x:f>
        <x:v>3.418803418461539</x:v>
      </x:c>
      <x:c r="V216" s="12" t="n">
        <x:f t="shared" ca="1" si="15">U216/9</x:f>
        <x:v>0.37986704649572656</x:v>
      </x:c>
    </x:row>
    <x:row r="217">
      <x:c r="A217" s="10" t="s">
        <x:v>140</x:v>
      </x:c>
      <x:c r="B217" s="10" t="s">
        <x:v>107</x:v>
      </x:c>
      <x:c r="C217" s="10" t="s">
        <x:v>108</x:v>
      </x:c>
      <x:c r="D217" s="12">
        <x:v>29.8</x:v>
      </x:c>
      <x:c r="E217" s="10" t="s">
        <x:v>136</x:v>
      </x:c>
      <x:c r="F217" s="10">
        <x:v>2025</x:v>
      </x:c>
      <x:c r="G217" s="10" t="s">
        <x:v>51</x:v>
      </x:c>
      <x:c r="H217" s="10" t="s">
        <x:v>141</x:v>
      </x:c>
      <x:c r="I217" s="10" t="s">
        <x:v>142</x:v>
      </x:c>
      <x:c r="J217" s="10" t="s">
        <x:v>141</x:v>
      </x:c>
      <x:c r="K217" s="10" t="s">
        <x:v>54</x:v>
      </x:c>
      <x:c r="L217" s="10" t="s">
        <x:v>139</x:v>
      </x:c>
      <x:c r="M217" s="10" t="s">
        <x:v>134</x:v>
      </x:c>
      <x:c r="N217" s="13">
        <x:v>0.11111111110000001</x:v>
      </x:c>
      <x:c r="O217" s="13">
        <x:v>0.11111111110000001</x:v>
      </x:c>
      <x:c r="P217" s="13">
        <x:v>1.2345679E-2</x:v>
      </x:c>
      <x:c r="Q217" s="11" t="b">
        <x:v>0</x:v>
      </x:c>
      <x:c r="R217" s="10"/>
      <x:c r="S217" s="10"/>
      <x:c r="T217" s="12" t="n">
        <x:f t="shared" ca="1" si="13">(COUNTIF($D$191:$D$217,"&lt;"&amp;D217)+(COUNTIF($D$191:$D$217,"="&amp;D217)-1)/2)/26*100</x:f>
        <x:v>11.538461538461538</x:v>
      </x:c>
      <x:c r="U217" s="12" t="n">
        <x:f t="shared" ca="1" si="14">T217*N217</x:f>
        <x:v>1.282051281923077</x:v>
      </x:c>
      <x:c r="V217" s="12" t="n">
        <x:f t="shared" ca="1" si="15">U217/9</x:f>
        <x:v>0.14245014243589743</x:v>
      </x:c>
    </x:row>
    <x:row r="218">
      <x:c r="A218" s="10" t="s">
        <x:v>143</x:v>
      </x:c>
      <x:c r="B218" s="10" t="s">
        <x:v>48</x:v>
      </x:c>
      <x:c r="C218" s="10" t="s">
        <x:v>49</x:v>
      </x:c>
      <x:c r="D218" s="12">
        <x:v>43.7</x:v>
      </x:c>
      <x:c r="E218" s="10" t="s">
        <x:v>144</x:v>
      </x:c>
      <x:c r="F218" s="10" t="s">
        <x:v>145</x:v>
      </x:c>
      <x:c r="G218" s="10"/>
      <x:c r="H218" s="10" t="s">
        <x:v>146</x:v>
      </x:c>
      <x:c r="I218" s="10" t="s">
        <x:v>147</x:v>
      </x:c>
      <x:c r="J218" s="10" t="s">
        <x:v>148</x:v>
      </x:c>
      <x:c r="K218" s="10" t="s">
        <x:v>54</x:v>
      </x:c>
      <x:c r="L218" s="10" t="s">
        <x:v>139</x:v>
      </x:c>
      <x:c r="M218" s="10" t="s">
        <x:v>134</x:v>
      </x:c>
      <x:c r="N218" s="13">
        <x:v>0.11111111110000001</x:v>
      </x:c>
      <x:c r="O218" s="13">
        <x:v>0.11111111110000001</x:v>
      </x:c>
      <x:c r="P218" s="13">
        <x:v>1.2345679E-2</x:v>
      </x:c>
      <x:c r="Q218" s="11" t="b">
        <x:v>0</x:v>
      </x:c>
      <x:c r="R218" s="10"/>
      <x:c r="S218" s="10"/>
      <x:c r="T218" s="12" t="n">
        <x:f t="shared" ref="T218:T244" ca="1" si="16">(COUNTIF($D$218:$D$244,"&lt;"&amp;D218)+(COUNTIF($D$218:$D$244,"="&amp;D218)-1)/2)/26*100</x:f>
        <x:v>46.15384615384615</x:v>
      </x:c>
      <x:c r="U218" s="12" t="n">
        <x:f t="shared" ca="1" si="14">T218*N218</x:f>
        <x:v>5.128205127692308</x:v>
      </x:c>
      <x:c r="V218" s="12" t="n">
        <x:f t="shared" ca="1" si="15">U218/9</x:f>
        <x:v>0.5698005697435897</x:v>
      </x:c>
    </x:row>
    <x:row r="219">
      <x:c r="A219" s="10" t="s">
        <x:v>143</x:v>
      </x:c>
      <x:c r="B219" s="10" t="s">
        <x:v>57</x:v>
      </x:c>
      <x:c r="C219" s="10" t="s">
        <x:v>58</x:v>
      </x:c>
      <x:c r="D219" s="12">
        <x:v>52.7</x:v>
      </x:c>
      <x:c r="E219" s="10" t="s">
        <x:v>144</x:v>
      </x:c>
      <x:c r="F219" s="10" t="s">
        <x:v>145</x:v>
      </x:c>
      <x:c r="G219" s="10"/>
      <x:c r="H219" s="10" t="s">
        <x:v>146</x:v>
      </x:c>
      <x:c r="I219" s="10" t="s">
        <x:v>147</x:v>
      </x:c>
      <x:c r="J219" s="10" t="s">
        <x:v>148</x:v>
      </x:c>
      <x:c r="K219" s="10" t="s">
        <x:v>54</x:v>
      </x:c>
      <x:c r="L219" s="10" t="s">
        <x:v>139</x:v>
      </x:c>
      <x:c r="M219" s="10" t="s">
        <x:v>134</x:v>
      </x:c>
      <x:c r="N219" s="13">
        <x:v>0.11111111110000001</x:v>
      </x:c>
      <x:c r="O219" s="13">
        <x:v>0.11111111110000001</x:v>
      </x:c>
      <x:c r="P219" s="13">
        <x:v>1.2345679E-2</x:v>
      </x:c>
      <x:c r="Q219" s="11" t="b">
        <x:v>0</x:v>
      </x:c>
      <x:c r="R219" s="10"/>
      <x:c r="S219" s="10"/>
      <x:c r="T219" s="12" t="n">
        <x:f t="shared" ca="1" si="16">(COUNTIF($D$218:$D$244,"&lt;"&amp;D219)+(COUNTIF($D$218:$D$244,"="&amp;D219)-1)/2)/26*100</x:f>
        <x:v>73.07692307692307</x:v>
      </x:c>
      <x:c r="U219" s="12" t="n">
        <x:f t="shared" ca="1" si="14">T219*N219</x:f>
        <x:v>8.119658118846154</x:v>
      </x:c>
      <x:c r="V219" s="12" t="n">
        <x:f t="shared" ca="1" si="15">U219/9</x:f>
        <x:v>0.9021842354273504</x:v>
      </x:c>
    </x:row>
    <x:row r="220">
      <x:c r="A220" s="10" t="s">
        <x:v>143</x:v>
      </x:c>
      <x:c r="B220" s="10" t="s">
        <x:v>59</x:v>
      </x:c>
      <x:c r="C220" s="10" t="s">
        <x:v>60</x:v>
      </x:c>
      <x:c r="D220" s="12">
        <x:v>41.2</x:v>
      </x:c>
      <x:c r="E220" s="10" t="s">
        <x:v>144</x:v>
      </x:c>
      <x:c r="F220" s="10" t="s">
        <x:v>145</x:v>
      </x:c>
      <x:c r="G220" s="10"/>
      <x:c r="H220" s="10" t="s">
        <x:v>146</x:v>
      </x:c>
      <x:c r="I220" s="10" t="s">
        <x:v>147</x:v>
      </x:c>
      <x:c r="J220" s="10" t="s">
        <x:v>148</x:v>
      </x:c>
      <x:c r="K220" s="10" t="s">
        <x:v>54</x:v>
      </x:c>
      <x:c r="L220" s="10" t="s">
        <x:v>139</x:v>
      </x:c>
      <x:c r="M220" s="10" t="s">
        <x:v>134</x:v>
      </x:c>
      <x:c r="N220" s="13">
        <x:v>0.11111111110000001</x:v>
      </x:c>
      <x:c r="O220" s="13">
        <x:v>0.11111111110000001</x:v>
      </x:c>
      <x:c r="P220" s="13">
        <x:v>1.2345679E-2</x:v>
      </x:c>
      <x:c r="Q220" s="11" t="b">
        <x:v>0</x:v>
      </x:c>
      <x:c r="R220" s="10"/>
      <x:c r="S220" s="10"/>
      <x:c r="T220" s="12" t="n">
        <x:f t="shared" ca="1" si="16">(COUNTIF($D$218:$D$244,"&lt;"&amp;D220)+(COUNTIF($D$218:$D$244,"="&amp;D220)-1)/2)/26*100</x:f>
        <x:v>26.923076923076923</x:v>
      </x:c>
      <x:c r="U220" s="12" t="n">
        <x:f t="shared" ca="1" si="14">T220*N220</x:f>
        <x:v>2.9914529911538463</x:v>
      </x:c>
      <x:c r="V220" s="12" t="n">
        <x:f t="shared" ca="1" si="15">U220/9</x:f>
        <x:v>0.3323836656837607</x:v>
      </x:c>
    </x:row>
    <x:row r="221">
      <x:c r="A221" s="10" t="s">
        <x:v>143</x:v>
      </x:c>
      <x:c r="B221" s="10" t="s">
        <x:v>61</x:v>
      </x:c>
      <x:c r="C221" s="10" t="s">
        <x:v>62</x:v>
      </x:c>
      <x:c r="D221" s="12">
        <x:v>60</x:v>
      </x:c>
      <x:c r="E221" s="10" t="s">
        <x:v>144</x:v>
      </x:c>
      <x:c r="F221" s="10" t="s">
        <x:v>145</x:v>
      </x:c>
      <x:c r="G221" s="10"/>
      <x:c r="H221" s="10" t="s">
        <x:v>146</x:v>
      </x:c>
      <x:c r="I221" s="10" t="s">
        <x:v>147</x:v>
      </x:c>
      <x:c r="J221" s="10" t="s">
        <x:v>148</x:v>
      </x:c>
      <x:c r="K221" s="10" t="s">
        <x:v>54</x:v>
      </x:c>
      <x:c r="L221" s="10" t="s">
        <x:v>139</x:v>
      </x:c>
      <x:c r="M221" s="10" t="s">
        <x:v>134</x:v>
      </x:c>
      <x:c r="N221" s="13">
        <x:v>0.11111111110000001</x:v>
      </x:c>
      <x:c r="O221" s="13">
        <x:v>0.11111111110000001</x:v>
      </x:c>
      <x:c r="P221" s="13">
        <x:v>1.2345679E-2</x:v>
      </x:c>
      <x:c r="Q221" s="11" t="b">
        <x:v>0</x:v>
      </x:c>
      <x:c r="R221" s="10"/>
      <x:c r="S221" s="10"/>
      <x:c r="T221" s="12" t="n">
        <x:f t="shared" ca="1" si="16">(COUNTIF($D$218:$D$244,"&lt;"&amp;D221)+(COUNTIF($D$218:$D$244,"="&amp;D221)-1)/2)/26*100</x:f>
        <x:v>88.46153846153845</x:v>
      </x:c>
      <x:c r="U221" s="12" t="n">
        <x:f t="shared" ca="1" si="14">T221*N221</x:f>
        <x:v>9.829059828076923</x:v>
      </x:c>
      <x:c r="V221" s="12" t="n">
        <x:f t="shared" ca="1" si="15">U221/9</x:f>
        <x:v>1.0921177586752138</x:v>
      </x:c>
    </x:row>
    <x:row r="222">
      <x:c r="A222" s="10" t="s">
        <x:v>143</x:v>
      </x:c>
      <x:c r="B222" s="10" t="s">
        <x:v>63</x:v>
      </x:c>
      <x:c r="C222" s="10" t="s">
        <x:v>64</x:v>
      </x:c>
      <x:c r="D222" s="12">
        <x:v>36</x:v>
      </x:c>
      <x:c r="E222" s="10" t="s">
        <x:v>144</x:v>
      </x:c>
      <x:c r="F222" s="10" t="s">
        <x:v>145</x:v>
      </x:c>
      <x:c r="G222" s="10"/>
      <x:c r="H222" s="10" t="s">
        <x:v>146</x:v>
      </x:c>
      <x:c r="I222" s="10" t="s">
        <x:v>147</x:v>
      </x:c>
      <x:c r="J222" s="10" t="s">
        <x:v>148</x:v>
      </x:c>
      <x:c r="K222" s="10" t="s">
        <x:v>54</x:v>
      </x:c>
      <x:c r="L222" s="10" t="s">
        <x:v>139</x:v>
      </x:c>
      <x:c r="M222" s="10" t="s">
        <x:v>134</x:v>
      </x:c>
      <x:c r="N222" s="13">
        <x:v>0.11111111110000001</x:v>
      </x:c>
      <x:c r="O222" s="13">
        <x:v>0.11111111110000001</x:v>
      </x:c>
      <x:c r="P222" s="13">
        <x:v>1.2345679E-2</x:v>
      </x:c>
      <x:c r="Q222" s="11" t="b">
        <x:v>0</x:v>
      </x:c>
      <x:c r="R222" s="10"/>
      <x:c r="S222" s="10"/>
      <x:c r="T222" s="12" t="n">
        <x:f t="shared" ca="1" si="16">(COUNTIF($D$218:$D$244,"&lt;"&amp;D222)+(COUNTIF($D$218:$D$244,"="&amp;D222)-1)/2)/26*100</x:f>
        <x:v>11.538461538461538</x:v>
      </x:c>
      <x:c r="U222" s="12" t="n">
        <x:f t="shared" ca="1" si="14">T222*N222</x:f>
        <x:v>1.282051281923077</x:v>
      </x:c>
      <x:c r="V222" s="12" t="n">
        <x:f t="shared" ca="1" si="15">U222/9</x:f>
        <x:v>0.14245014243589743</x:v>
      </x:c>
    </x:row>
    <x:row r="223">
      <x:c r="A223" s="10" t="s">
        <x:v>143</x:v>
      </x:c>
      <x:c r="B223" s="10" t="s">
        <x:v>65</x:v>
      </x:c>
      <x:c r="C223" s="10" t="s">
        <x:v>66</x:v>
      </x:c>
      <x:c r="D223" s="12">
        <x:v>40.9</x:v>
      </x:c>
      <x:c r="E223" s="10" t="s">
        <x:v>144</x:v>
      </x:c>
      <x:c r="F223" s="10" t="s">
        <x:v>145</x:v>
      </x:c>
      <x:c r="G223" s="10"/>
      <x:c r="H223" s="10" t="s">
        <x:v>146</x:v>
      </x:c>
      <x:c r="I223" s="10" t="s">
        <x:v>147</x:v>
      </x:c>
      <x:c r="J223" s="10" t="s">
        <x:v>148</x:v>
      </x:c>
      <x:c r="K223" s="10" t="s">
        <x:v>54</x:v>
      </x:c>
      <x:c r="L223" s="10" t="s">
        <x:v>139</x:v>
      </x:c>
      <x:c r="M223" s="10" t="s">
        <x:v>134</x:v>
      </x:c>
      <x:c r="N223" s="13">
        <x:v>0.11111111110000001</x:v>
      </x:c>
      <x:c r="O223" s="13">
        <x:v>0.11111111110000001</x:v>
      </x:c>
      <x:c r="P223" s="13">
        <x:v>1.2345679E-2</x:v>
      </x:c>
      <x:c r="Q223" s="11" t="b">
        <x:v>0</x:v>
      </x:c>
      <x:c r="R223" s="10"/>
      <x:c r="S223" s="10"/>
      <x:c r="T223" s="12" t="n">
        <x:f t="shared" ca="1" si="16">(COUNTIF($D$218:$D$244,"&lt;"&amp;D223)+(COUNTIF($D$218:$D$244,"="&amp;D223)-1)/2)/26*100</x:f>
        <x:v>23.076923076923077</x:v>
      </x:c>
      <x:c r="U223" s="12" t="n">
        <x:f t="shared" ca="1" si="14">T223*N223</x:f>
        <x:v>2.564102563846154</x:v>
      </x:c>
      <x:c r="V223" s="12" t="n">
        <x:f t="shared" ca="1" si="15">U223/9</x:f>
        <x:v>0.28490028487179486</x:v>
      </x:c>
    </x:row>
    <x:row r="224">
      <x:c r="A224" s="10" t="s">
        <x:v>143</x:v>
      </x:c>
      <x:c r="B224" s="10" t="s">
        <x:v>67</x:v>
      </x:c>
      <x:c r="C224" s="10" t="s">
        <x:v>68</x:v>
      </x:c>
      <x:c r="D224" s="12">
        <x:v>52.5</x:v>
      </x:c>
      <x:c r="E224" s="10" t="s">
        <x:v>144</x:v>
      </x:c>
      <x:c r="F224" s="10" t="s">
        <x:v>145</x:v>
      </x:c>
      <x:c r="G224" s="10"/>
      <x:c r="H224" s="10" t="s">
        <x:v>146</x:v>
      </x:c>
      <x:c r="I224" s="10" t="s">
        <x:v>147</x:v>
      </x:c>
      <x:c r="J224" s="10" t="s">
        <x:v>148</x:v>
      </x:c>
      <x:c r="K224" s="10" t="s">
        <x:v>54</x:v>
      </x:c>
      <x:c r="L224" s="10" t="s">
        <x:v>139</x:v>
      </x:c>
      <x:c r="M224" s="10" t="s">
        <x:v>134</x:v>
      </x:c>
      <x:c r="N224" s="13">
        <x:v>0.11111111110000001</x:v>
      </x:c>
      <x:c r="O224" s="13">
        <x:v>0.11111111110000001</x:v>
      </x:c>
      <x:c r="P224" s="13">
        <x:v>1.2345679E-2</x:v>
      </x:c>
      <x:c r="Q224" s="11" t="b">
        <x:v>0</x:v>
      </x:c>
      <x:c r="R224" s="10"/>
      <x:c r="S224" s="10"/>
      <x:c r="T224" s="12" t="n">
        <x:f t="shared" ca="1" si="16">(COUNTIF($D$218:$D$244,"&lt;"&amp;D224)+(COUNTIF($D$218:$D$244,"="&amp;D224)-1)/2)/26*100</x:f>
        <x:v>67.3076923076923</x:v>
      </x:c>
      <x:c r="U224" s="12" t="n">
        <x:f t="shared" ca="1" si="14">T224*N224</x:f>
        <x:v>7.478632477884616</x:v>
      </x:c>
      <x:c r="V224" s="12" t="n">
        <x:f t="shared" ca="1" si="15">U224/9</x:f>
        <x:v>0.8309591642094017</x:v>
      </x:c>
    </x:row>
    <x:row r="225">
      <x:c r="A225" s="10" t="s">
        <x:v>143</x:v>
      </x:c>
      <x:c r="B225" s="10" t="s">
        <x:v>69</x:v>
      </x:c>
      <x:c r="C225" s="10" t="s">
        <x:v>70</x:v>
      </x:c>
      <x:c r="D225" s="12">
        <x:v>44.3</x:v>
      </x:c>
      <x:c r="E225" s="10" t="s">
        <x:v>144</x:v>
      </x:c>
      <x:c r="F225" s="10" t="s">
        <x:v>145</x:v>
      </x:c>
      <x:c r="G225" s="10"/>
      <x:c r="H225" s="10" t="s">
        <x:v>146</x:v>
      </x:c>
      <x:c r="I225" s="10" t="s">
        <x:v>147</x:v>
      </x:c>
      <x:c r="J225" s="10" t="s">
        <x:v>148</x:v>
      </x:c>
      <x:c r="K225" s="10" t="s">
        <x:v>54</x:v>
      </x:c>
      <x:c r="L225" s="10" t="s">
        <x:v>139</x:v>
      </x:c>
      <x:c r="M225" s="10" t="s">
        <x:v>134</x:v>
      </x:c>
      <x:c r="N225" s="13">
        <x:v>0.11111111110000001</x:v>
      </x:c>
      <x:c r="O225" s="13">
        <x:v>0.11111111110000001</x:v>
      </x:c>
      <x:c r="P225" s="13">
        <x:v>1.2345679E-2</x:v>
      </x:c>
      <x:c r="Q225" s="11" t="b">
        <x:v>0</x:v>
      </x:c>
      <x:c r="R225" s="10"/>
      <x:c r="S225" s="10"/>
      <x:c r="T225" s="12" t="n">
        <x:f t="shared" ca="1" si="16">(COUNTIF($D$218:$D$244,"&lt;"&amp;D225)+(COUNTIF($D$218:$D$244,"="&amp;D225)-1)/2)/26*100</x:f>
        <x:v>50</x:v>
      </x:c>
      <x:c r="U225" s="12" t="n">
        <x:f t="shared" ca="1" si="14">T225*N225</x:f>
        <x:v>5.555555555000001</x:v>
      </x:c>
      <x:c r="V225" s="12" t="n">
        <x:f t="shared" ca="1" si="15">U225/9</x:f>
        <x:v>0.6172839505555556</x:v>
      </x:c>
    </x:row>
    <x:row r="226">
      <x:c r="A226" s="10" t="s">
        <x:v>143</x:v>
      </x:c>
      <x:c r="B226" s="10" t="s">
        <x:v>71</x:v>
      </x:c>
      <x:c r="C226" s="10" t="s">
        <x:v>72</x:v>
      </x:c>
      <x:c r="D226" s="12">
        <x:v>42.8</x:v>
      </x:c>
      <x:c r="E226" s="10" t="s">
        <x:v>144</x:v>
      </x:c>
      <x:c r="F226" s="10" t="s">
        <x:v>145</x:v>
      </x:c>
      <x:c r="G226" s="10"/>
      <x:c r="H226" s="10" t="s">
        <x:v>146</x:v>
      </x:c>
      <x:c r="I226" s="10" t="s">
        <x:v>147</x:v>
      </x:c>
      <x:c r="J226" s="10" t="s">
        <x:v>148</x:v>
      </x:c>
      <x:c r="K226" s="10" t="s">
        <x:v>54</x:v>
      </x:c>
      <x:c r="L226" s="10" t="s">
        <x:v>139</x:v>
      </x:c>
      <x:c r="M226" s="10" t="s">
        <x:v>134</x:v>
      </x:c>
      <x:c r="N226" s="13">
        <x:v>0.11111111110000001</x:v>
      </x:c>
      <x:c r="O226" s="13">
        <x:v>0.11111111110000001</x:v>
      </x:c>
      <x:c r="P226" s="13">
        <x:v>1.2345679E-2</x:v>
      </x:c>
      <x:c r="Q226" s="11" t="b">
        <x:v>0</x:v>
      </x:c>
      <x:c r="R226" s="10"/>
      <x:c r="S226" s="10"/>
      <x:c r="T226" s="12" t="n">
        <x:f t="shared" ca="1" si="16">(COUNTIF($D$218:$D$244,"&lt;"&amp;D226)+(COUNTIF($D$218:$D$244,"="&amp;D226)-1)/2)/26*100</x:f>
        <x:v>40.38461538461539</x:v>
      </x:c>
      <x:c r="U226" s="12" t="n">
        <x:f t="shared" ca="1" si="14">T226*N226</x:f>
        <x:v>4.48717948673077</x:v>
      </x:c>
      <x:c r="V226" s="12" t="n">
        <x:f t="shared" ca="1" si="15">U226/9</x:f>
        <x:v>0.4985754985256411</x:v>
      </x:c>
    </x:row>
    <x:row r="227">
      <x:c r="A227" s="10" t="s">
        <x:v>143</x:v>
      </x:c>
      <x:c r="B227" s="10" t="s">
        <x:v>73</x:v>
      </x:c>
      <x:c r="C227" s="10" t="s">
        <x:v>74</x:v>
      </x:c>
      <x:c r="D227" s="12">
        <x:v>52.5</x:v>
      </x:c>
      <x:c r="E227" s="10" t="s">
        <x:v>144</x:v>
      </x:c>
      <x:c r="F227" s="10" t="s">
        <x:v>145</x:v>
      </x:c>
      <x:c r="G227" s="10"/>
      <x:c r="H227" s="10" t="s">
        <x:v>146</x:v>
      </x:c>
      <x:c r="I227" s="10" t="s">
        <x:v>147</x:v>
      </x:c>
      <x:c r="J227" s="10" t="s">
        <x:v>148</x:v>
      </x:c>
      <x:c r="K227" s="10" t="s">
        <x:v>54</x:v>
      </x:c>
      <x:c r="L227" s="10" t="s">
        <x:v>139</x:v>
      </x:c>
      <x:c r="M227" s="10" t="s">
        <x:v>134</x:v>
      </x:c>
      <x:c r="N227" s="13">
        <x:v>0.11111111110000001</x:v>
      </x:c>
      <x:c r="O227" s="13">
        <x:v>0.11111111110000001</x:v>
      </x:c>
      <x:c r="P227" s="13">
        <x:v>1.2345679E-2</x:v>
      </x:c>
      <x:c r="Q227" s="11" t="b">
        <x:v>0</x:v>
      </x:c>
      <x:c r="R227" s="10"/>
      <x:c r="S227" s="10"/>
      <x:c r="T227" s="12" t="n">
        <x:f t="shared" ca="1" si="16">(COUNTIF($D$218:$D$244,"&lt;"&amp;D227)+(COUNTIF($D$218:$D$244,"="&amp;D227)-1)/2)/26*100</x:f>
        <x:v>67.3076923076923</x:v>
      </x:c>
      <x:c r="U227" s="12" t="n">
        <x:f t="shared" ca="1" si="14">T227*N227</x:f>
        <x:v>7.478632477884616</x:v>
      </x:c>
      <x:c r="V227" s="12" t="n">
        <x:f t="shared" ca="1" si="15">U227/9</x:f>
        <x:v>0.8309591642094017</x:v>
      </x:c>
    </x:row>
    <x:row r="228">
      <x:c r="A228" s="10" t="s">
        <x:v>143</x:v>
      </x:c>
      <x:c r="B228" s="10" t="s">
        <x:v>75</x:v>
      </x:c>
      <x:c r="C228" s="10" t="s">
        <x:v>76</x:v>
      </x:c>
      <x:c r="D228" s="12">
        <x:v>38.200000000000003</x:v>
      </x:c>
      <x:c r="E228" s="10" t="s">
        <x:v>144</x:v>
      </x:c>
      <x:c r="F228" s="10" t="s">
        <x:v>145</x:v>
      </x:c>
      <x:c r="G228" s="10"/>
      <x:c r="H228" s="10" t="s">
        <x:v>146</x:v>
      </x:c>
      <x:c r="I228" s="10" t="s">
        <x:v>147</x:v>
      </x:c>
      <x:c r="J228" s="10" t="s">
        <x:v>148</x:v>
      </x:c>
      <x:c r="K228" s="10" t="s">
        <x:v>54</x:v>
      </x:c>
      <x:c r="L228" s="10" t="s">
        <x:v>139</x:v>
      </x:c>
      <x:c r="M228" s="10" t="s">
        <x:v>134</x:v>
      </x:c>
      <x:c r="N228" s="13">
        <x:v>0.11111111110000001</x:v>
      </x:c>
      <x:c r="O228" s="13">
        <x:v>0.11111111110000001</x:v>
      </x:c>
      <x:c r="P228" s="13">
        <x:v>1.2345679E-2</x:v>
      </x:c>
      <x:c r="Q228" s="11" t="b">
        <x:v>0</x:v>
      </x:c>
      <x:c r="R228" s="10"/>
      <x:c r="S228" s="10"/>
      <x:c r="T228" s="12" t="n">
        <x:f t="shared" ca="1" si="16">(COUNTIF($D$218:$D$244,"&lt;"&amp;D228)+(COUNTIF($D$218:$D$244,"="&amp;D228)-1)/2)/26*100</x:f>
        <x:v>19.230769230769234</x:v>
      </x:c>
      <x:c r="U228" s="12" t="n">
        <x:f t="shared" ca="1" si="14">T228*N228</x:f>
        <x:v>2.136752136538462</x:v>
      </x:c>
      <x:c r="V228" s="12" t="n">
        <x:f t="shared" ca="1" si="15">U228/9</x:f>
        <x:v>0.2374169040598291</x:v>
      </x:c>
    </x:row>
    <x:row r="229">
      <x:c r="A229" s="10" t="s">
        <x:v>143</x:v>
      </x:c>
      <x:c r="B229" s="10" t="s">
        <x:v>77</x:v>
      </x:c>
      <x:c r="C229" s="10" t="s">
        <x:v>78</x:v>
      </x:c>
      <x:c r="D229" s="12">
        <x:v>56</x:v>
      </x:c>
      <x:c r="E229" s="10" t="s">
        <x:v>144</x:v>
      </x:c>
      <x:c r="F229" s="10" t="s">
        <x:v>145</x:v>
      </x:c>
      <x:c r="G229" s="10"/>
      <x:c r="H229" s="10" t="s">
        <x:v>146</x:v>
      </x:c>
      <x:c r="I229" s="10" t="s">
        <x:v>147</x:v>
      </x:c>
      <x:c r="J229" s="10" t="s">
        <x:v>148</x:v>
      </x:c>
      <x:c r="K229" s="10" t="s">
        <x:v>54</x:v>
      </x:c>
      <x:c r="L229" s="10" t="s">
        <x:v>139</x:v>
      </x:c>
      <x:c r="M229" s="10" t="s">
        <x:v>134</x:v>
      </x:c>
      <x:c r="N229" s="13">
        <x:v>0.11111111110000001</x:v>
      </x:c>
      <x:c r="O229" s="13">
        <x:v>0.11111111110000001</x:v>
      </x:c>
      <x:c r="P229" s="13">
        <x:v>1.2345679E-2</x:v>
      </x:c>
      <x:c r="Q229" s="11" t="b">
        <x:v>0</x:v>
      </x:c>
      <x:c r="R229" s="10"/>
      <x:c r="S229" s="10"/>
      <x:c r="T229" s="12" t="n">
        <x:f t="shared" ca="1" si="16">(COUNTIF($D$218:$D$244,"&lt;"&amp;D229)+(COUNTIF($D$218:$D$244,"="&amp;D229)-1)/2)/26*100</x:f>
        <x:v>80.76923076923077</x:v>
      </x:c>
      <x:c r="U229" s="12" t="n">
        <x:f t="shared" ca="1" si="14">T229*N229</x:f>
        <x:v>8.97435897346154</x:v>
      </x:c>
      <x:c r="V229" s="12" t="n">
        <x:f t="shared" ca="1" si="15">U229/9</x:f>
        <x:v>0.9971509970512822</x:v>
      </x:c>
    </x:row>
    <x:row r="230">
      <x:c r="A230" s="10" t="s">
        <x:v>143</x:v>
      </x:c>
      <x:c r="B230" s="10" t="s">
        <x:v>79</x:v>
      </x:c>
      <x:c r="C230" s="10" t="s">
        <x:v>80</x:v>
      </x:c>
      <x:c r="D230" s="12">
        <x:v>42</x:v>
      </x:c>
      <x:c r="E230" s="10" t="s">
        <x:v>144</x:v>
      </x:c>
      <x:c r="F230" s="10" t="s">
        <x:v>145</x:v>
      </x:c>
      <x:c r="G230" s="10"/>
      <x:c r="H230" s="10" t="s">
        <x:v>146</x:v>
      </x:c>
      <x:c r="I230" s="10" t="s">
        <x:v>147</x:v>
      </x:c>
      <x:c r="J230" s="10" t="s">
        <x:v>148</x:v>
      </x:c>
      <x:c r="K230" s="10" t="s">
        <x:v>54</x:v>
      </x:c>
      <x:c r="L230" s="10" t="s">
        <x:v>139</x:v>
      </x:c>
      <x:c r="M230" s="10" t="s">
        <x:v>134</x:v>
      </x:c>
      <x:c r="N230" s="13">
        <x:v>0.11111111110000001</x:v>
      </x:c>
      <x:c r="O230" s="13">
        <x:v>0.11111111110000001</x:v>
      </x:c>
      <x:c r="P230" s="13">
        <x:v>1.2345679E-2</x:v>
      </x:c>
      <x:c r="Q230" s="11" t="b">
        <x:v>0</x:v>
      </x:c>
      <x:c r="R230" s="10"/>
      <x:c r="S230" s="10"/>
      <x:c r="T230" s="12" t="n">
        <x:f t="shared" ca="1" si="16">(COUNTIF($D$218:$D$244,"&lt;"&amp;D230)+(COUNTIF($D$218:$D$244,"="&amp;D230)-1)/2)/26*100</x:f>
        <x:v>30.76923076923077</x:v>
      </x:c>
      <x:c r="U230" s="12" t="n">
        <x:f t="shared" ca="1" si="14">T230*N230</x:f>
        <x:v>3.418803418461539</x:v>
      </x:c>
      <x:c r="V230" s="12" t="n">
        <x:f t="shared" ca="1" si="15">U230/9</x:f>
        <x:v>0.37986704649572656</x:v>
      </x:c>
    </x:row>
    <x:row r="231">
      <x:c r="A231" s="10" t="s">
        <x:v>143</x:v>
      </x:c>
      <x:c r="B231" s="10" t="s">
        <x:v>81</x:v>
      </x:c>
      <x:c r="C231" s="10" t="s">
        <x:v>82</x:v>
      </x:c>
      <x:c r="D231" s="12">
        <x:v>32.6</x:v>
      </x:c>
      <x:c r="E231" s="10" t="s">
        <x:v>144</x:v>
      </x:c>
      <x:c r="F231" s="10" t="s">
        <x:v>145</x:v>
      </x:c>
      <x:c r="G231" s="10"/>
      <x:c r="H231" s="10" t="s">
        <x:v>146</x:v>
      </x:c>
      <x:c r="I231" s="10" t="s">
        <x:v>147</x:v>
      </x:c>
      <x:c r="J231" s="10" t="s">
        <x:v>148</x:v>
      </x:c>
      <x:c r="K231" s="10" t="s">
        <x:v>54</x:v>
      </x:c>
      <x:c r="L231" s="10" t="s">
        <x:v>139</x:v>
      </x:c>
      <x:c r="M231" s="10" t="s">
        <x:v>134</x:v>
      </x:c>
      <x:c r="N231" s="13">
        <x:v>0.11111111110000001</x:v>
      </x:c>
      <x:c r="O231" s="13">
        <x:v>0.11111111110000001</x:v>
      </x:c>
      <x:c r="P231" s="13">
        <x:v>1.2345679E-2</x:v>
      </x:c>
      <x:c r="Q231" s="11" t="b">
        <x:v>0</x:v>
      </x:c>
      <x:c r="R231" s="10"/>
      <x:c r="S231" s="10"/>
      <x:c r="T231" s="12" t="n">
        <x:f t="shared" ca="1" si="16">(COUNTIF($D$218:$D$244,"&lt;"&amp;D231)+(COUNTIF($D$218:$D$244,"="&amp;D231)-1)/2)/26*100</x:f>
        <x:v>7.6923076923076925</x:v>
      </x:c>
      <x:c r="U231" s="12" t="n">
        <x:f t="shared" ca="1" si="14">T231*N231</x:f>
        <x:v>0.8547008546153847</x:v>
      </x:c>
      <x:c r="V231" s="12" t="n">
        <x:f t="shared" ca="1" si="15">U231/9</x:f>
        <x:v>0.09496676162393164</x:v>
      </x:c>
    </x:row>
    <x:row r="232">
      <x:c r="A232" s="10" t="s">
        <x:v>143</x:v>
      </x:c>
      <x:c r="B232" s="10" t="s">
        <x:v>83</x:v>
      </x:c>
      <x:c r="C232" s="10" t="s">
        <x:v>84</x:v>
      </x:c>
      <x:c r="D232" s="12">
        <x:v>66.8</x:v>
      </x:c>
      <x:c r="E232" s="10" t="s">
        <x:v>144</x:v>
      </x:c>
      <x:c r="F232" s="10" t="s">
        <x:v>145</x:v>
      </x:c>
      <x:c r="G232" s="10"/>
      <x:c r="H232" s="10" t="s">
        <x:v>146</x:v>
      </x:c>
      <x:c r="I232" s="10" t="s">
        <x:v>147</x:v>
      </x:c>
      <x:c r="J232" s="10" t="s">
        <x:v>148</x:v>
      </x:c>
      <x:c r="K232" s="10" t="s">
        <x:v>54</x:v>
      </x:c>
      <x:c r="L232" s="10" t="s">
        <x:v>139</x:v>
      </x:c>
      <x:c r="M232" s="10" t="s">
        <x:v>134</x:v>
      </x:c>
      <x:c r="N232" s="13">
        <x:v>0.11111111110000001</x:v>
      </x:c>
      <x:c r="O232" s="13">
        <x:v>0.11111111110000001</x:v>
      </x:c>
      <x:c r="P232" s="13">
        <x:v>1.2345679E-2</x:v>
      </x:c>
      <x:c r="Q232" s="11" t="b">
        <x:v>0</x:v>
      </x:c>
      <x:c r="R232" s="10"/>
      <x:c r="S232" s="10"/>
      <x:c r="T232" s="12" t="n">
        <x:f t="shared" ca="1" si="16">(COUNTIF($D$218:$D$244,"&lt;"&amp;D232)+(COUNTIF($D$218:$D$244,"="&amp;D232)-1)/2)/26*100</x:f>
        <x:v>100</x:v>
      </x:c>
      <x:c r="U232" s="12" t="n">
        <x:f t="shared" ca="1" si="14">T232*N232</x:f>
        <x:v>11.111111110000001</x:v>
      </x:c>
      <x:c r="V232" s="12" t="n">
        <x:f t="shared" ca="1" si="15">U232/9</x:f>
        <x:v>1.2345679011111113</x:v>
      </x:c>
    </x:row>
    <x:row r="233">
      <x:c r="A233" s="10" t="s">
        <x:v>143</x:v>
      </x:c>
      <x:c r="B233" s="10" t="s">
        <x:v>85</x:v>
      </x:c>
      <x:c r="C233" s="10" t="s">
        <x:v>86</x:v>
      </x:c>
      <x:c r="D233" s="12">
        <x:v>31.1</x:v>
      </x:c>
      <x:c r="E233" s="10" t="s">
        <x:v>144</x:v>
      </x:c>
      <x:c r="F233" s="10" t="s">
        <x:v>145</x:v>
      </x:c>
      <x:c r="G233" s="10"/>
      <x:c r="H233" s="10" t="s">
        <x:v>146</x:v>
      </x:c>
      <x:c r="I233" s="10" t="s">
        <x:v>147</x:v>
      </x:c>
      <x:c r="J233" s="10" t="s">
        <x:v>148</x:v>
      </x:c>
      <x:c r="K233" s="10" t="s">
        <x:v>54</x:v>
      </x:c>
      <x:c r="L233" s="10" t="s">
        <x:v>139</x:v>
      </x:c>
      <x:c r="M233" s="10" t="s">
        <x:v>134</x:v>
      </x:c>
      <x:c r="N233" s="13">
        <x:v>0.11111111110000001</x:v>
      </x:c>
      <x:c r="O233" s="13">
        <x:v>0.11111111110000001</x:v>
      </x:c>
      <x:c r="P233" s="13">
        <x:v>1.2345679E-2</x:v>
      </x:c>
      <x:c r="Q233" s="11" t="b">
        <x:v>0</x:v>
      </x:c>
      <x:c r="R233" s="10"/>
      <x:c r="S233" s="10"/>
      <x:c r="T233" s="12" t="n">
        <x:f t="shared" ca="1" si="16">(COUNTIF($D$218:$D$244,"&lt;"&amp;D233)+(COUNTIF($D$218:$D$244,"="&amp;D233)-1)/2)/26*100</x:f>
        <x:v>3.8461538461538463</x:v>
      </x:c>
      <x:c r="U233" s="12" t="n">
        <x:f t="shared" ca="1" si="14">T233*N233</x:f>
        <x:v>0.42735042730769235</x:v>
      </x:c>
      <x:c r="V233" s="12" t="n">
        <x:f t="shared" ca="1" si="15">U233/9</x:f>
        <x:v>0.04748338081196582</x:v>
      </x:c>
    </x:row>
    <x:row r="234">
      <x:c r="A234" s="10" t="s">
        <x:v>143</x:v>
      </x:c>
      <x:c r="B234" s="10" t="s">
        <x:v>87</x:v>
      </x:c>
      <x:c r="C234" s="10" t="s">
        <x:v>88</x:v>
      </x:c>
      <x:c r="D234" s="12">
        <x:v>60.8</x:v>
      </x:c>
      <x:c r="E234" s="10" t="s">
        <x:v>144</x:v>
      </x:c>
      <x:c r="F234" s="10" t="s">
        <x:v>145</x:v>
      </x:c>
      <x:c r="G234" s="10"/>
      <x:c r="H234" s="10" t="s">
        <x:v>146</x:v>
      </x:c>
      <x:c r="I234" s="10" t="s">
        <x:v>147</x:v>
      </x:c>
      <x:c r="J234" s="10" t="s">
        <x:v>148</x:v>
      </x:c>
      <x:c r="K234" s="10" t="s">
        <x:v>54</x:v>
      </x:c>
      <x:c r="L234" s="10" t="s">
        <x:v>139</x:v>
      </x:c>
      <x:c r="M234" s="10" t="s">
        <x:v>134</x:v>
      </x:c>
      <x:c r="N234" s="13">
        <x:v>0.11111111110000001</x:v>
      </x:c>
      <x:c r="O234" s="13">
        <x:v>0.11111111110000001</x:v>
      </x:c>
      <x:c r="P234" s="13">
        <x:v>1.2345679E-2</x:v>
      </x:c>
      <x:c r="Q234" s="11" t="b">
        <x:v>0</x:v>
      </x:c>
      <x:c r="R234" s="10"/>
      <x:c r="S234" s="10"/>
      <x:c r="T234" s="12" t="n">
        <x:f t="shared" ca="1" si="16">(COUNTIF($D$218:$D$244,"&lt;"&amp;D234)+(COUNTIF($D$218:$D$244,"="&amp;D234)-1)/2)/26*100</x:f>
        <x:v>92.3076923076923</x:v>
      </x:c>
      <x:c r="U234" s="12" t="n">
        <x:f t="shared" ca="1" si="14">T234*N234</x:f>
        <x:v>10.256410255384615</x:v>
      </x:c>
      <x:c r="V234" s="12" t="n">
        <x:f t="shared" ca="1" si="15">U234/9</x:f>
        <x:v>1.1396011394871794</x:v>
      </x:c>
    </x:row>
    <x:row r="235">
      <x:c r="A235" s="10" t="s">
        <x:v>143</x:v>
      </x:c>
      <x:c r="B235" s="10" t="s">
        <x:v>89</x:v>
      </x:c>
      <x:c r="C235" s="10" t="s">
        <x:v>90</x:v>
      </x:c>
      <x:c r="D235" s="12">
        <x:v>65</x:v>
      </x:c>
      <x:c r="E235" s="10" t="s">
        <x:v>144</x:v>
      </x:c>
      <x:c r="F235" s="10" t="s">
        <x:v>145</x:v>
      </x:c>
      <x:c r="G235" s="10"/>
      <x:c r="H235" s="10" t="s">
        <x:v>146</x:v>
      </x:c>
      <x:c r="I235" s="10" t="s">
        <x:v>147</x:v>
      </x:c>
      <x:c r="J235" s="10" t="s">
        <x:v>148</x:v>
      </x:c>
      <x:c r="K235" s="10" t="s">
        <x:v>54</x:v>
      </x:c>
      <x:c r="L235" s="10" t="s">
        <x:v>139</x:v>
      </x:c>
      <x:c r="M235" s="10" t="s">
        <x:v>134</x:v>
      </x:c>
      <x:c r="N235" s="13">
        <x:v>0.11111111110000001</x:v>
      </x:c>
      <x:c r="O235" s="13">
        <x:v>0.11111111110000001</x:v>
      </x:c>
      <x:c r="P235" s="13">
        <x:v>1.2345679E-2</x:v>
      </x:c>
      <x:c r="Q235" s="11" t="b">
        <x:v>0</x:v>
      </x:c>
      <x:c r="R235" s="10"/>
      <x:c r="S235" s="10"/>
      <x:c r="T235" s="12" t="n">
        <x:f t="shared" ca="1" si="16">(COUNTIF($D$218:$D$244,"&lt;"&amp;D235)+(COUNTIF($D$218:$D$244,"="&amp;D235)-1)/2)/26*100</x:f>
        <x:v>96.15384615384616</x:v>
      </x:c>
      <x:c r="U235" s="12" t="n">
        <x:f t="shared" ca="1" si="14">T235*N235</x:f>
        <x:v>10.68376068269231</x:v>
      </x:c>
      <x:c r="V235" s="12" t="n">
        <x:f t="shared" ca="1" si="15">U235/9</x:f>
        <x:v>1.1870845202991456</x:v>
      </x:c>
    </x:row>
    <x:row r="236">
      <x:c r="A236" s="10" t="s">
        <x:v>143</x:v>
      </x:c>
      <x:c r="B236" s="10" t="s">
        <x:v>91</x:v>
      </x:c>
      <x:c r="C236" s="10" t="s">
        <x:v>92</x:v>
      </x:c>
      <x:c r="D236" s="12">
        <x:v>44.7</x:v>
      </x:c>
      <x:c r="E236" s="10" t="s">
        <x:v>144</x:v>
      </x:c>
      <x:c r="F236" s="10" t="s">
        <x:v>145</x:v>
      </x:c>
      <x:c r="G236" s="10"/>
      <x:c r="H236" s="10" t="s">
        <x:v>146</x:v>
      </x:c>
      <x:c r="I236" s="10" t="s">
        <x:v>147</x:v>
      </x:c>
      <x:c r="J236" s="10" t="s">
        <x:v>148</x:v>
      </x:c>
      <x:c r="K236" s="10" t="s">
        <x:v>54</x:v>
      </x:c>
      <x:c r="L236" s="10" t="s">
        <x:v>139</x:v>
      </x:c>
      <x:c r="M236" s="10" t="s">
        <x:v>134</x:v>
      </x:c>
      <x:c r="N236" s="13">
        <x:v>0.11111111110000001</x:v>
      </x:c>
      <x:c r="O236" s="13">
        <x:v>0.11111111110000001</x:v>
      </x:c>
      <x:c r="P236" s="13">
        <x:v>1.2345679E-2</x:v>
      </x:c>
      <x:c r="Q236" s="11" t="b">
        <x:v>0</x:v>
      </x:c>
      <x:c r="R236" s="10"/>
      <x:c r="S236" s="10"/>
      <x:c r="T236" s="12" t="n">
        <x:f t="shared" ca="1" si="16">(COUNTIF($D$218:$D$244,"&lt;"&amp;D236)+(COUNTIF($D$218:$D$244,"="&amp;D236)-1)/2)/26*100</x:f>
        <x:v>53.84615384615385</x:v>
      </x:c>
      <x:c r="U236" s="12" t="n">
        <x:f t="shared" ca="1" si="14">T236*N236</x:f>
        <x:v>5.982905982307693</x:v>
      </x:c>
      <x:c r="V236" s="12" t="n">
        <x:f t="shared" ca="1" si="15">U236/9</x:f>
        <x:v>0.6647673313675214</x:v>
      </x:c>
    </x:row>
    <x:row r="237">
      <x:c r="A237" s="10" t="s">
        <x:v>143</x:v>
      </x:c>
      <x:c r="B237" s="10" t="s">
        <x:v>93</x:v>
      </x:c>
      <x:c r="C237" s="10" t="s">
        <x:v>94</x:v>
      </x:c>
      <x:c r="D237" s="12">
        <x:v>47.7</x:v>
      </x:c>
      <x:c r="E237" s="10" t="s">
        <x:v>144</x:v>
      </x:c>
      <x:c r="F237" s="10" t="s">
        <x:v>145</x:v>
      </x:c>
      <x:c r="G237" s="10"/>
      <x:c r="H237" s="10" t="s">
        <x:v>146</x:v>
      </x:c>
      <x:c r="I237" s="10" t="s">
        <x:v>147</x:v>
      </x:c>
      <x:c r="J237" s="10" t="s">
        <x:v>148</x:v>
      </x:c>
      <x:c r="K237" s="10" t="s">
        <x:v>54</x:v>
      </x:c>
      <x:c r="L237" s="10" t="s">
        <x:v>139</x:v>
      </x:c>
      <x:c r="M237" s="10" t="s">
        <x:v>134</x:v>
      </x:c>
      <x:c r="N237" s="13">
        <x:v>0.11111111110000001</x:v>
      </x:c>
      <x:c r="O237" s="13">
        <x:v>0.11111111110000001</x:v>
      </x:c>
      <x:c r="P237" s="13">
        <x:v>1.2345679E-2</x:v>
      </x:c>
      <x:c r="Q237" s="11" t="b">
        <x:v>0</x:v>
      </x:c>
      <x:c r="R237" s="10"/>
      <x:c r="S237" s="10"/>
      <x:c r="T237" s="12" t="n">
        <x:f t="shared" ca="1" si="16">(COUNTIF($D$218:$D$244,"&lt;"&amp;D237)+(COUNTIF($D$218:$D$244,"="&amp;D237)-1)/2)/26*100</x:f>
        <x:v>61.53846153846154</x:v>
      </x:c>
      <x:c r="U237" s="12" t="n">
        <x:f t="shared" ca="1" si="14">T237*N237</x:f>
        <x:v>6.837606836923078</x:v>
      </x:c>
      <x:c r="V237" s="12" t="n">
        <x:f t="shared" ca="1" si="15">U237/9</x:f>
        <x:v>0.7597340929914531</x:v>
      </x:c>
    </x:row>
    <x:row r="238">
      <x:c r="A238" s="10" t="s">
        <x:v>143</x:v>
      </x:c>
      <x:c r="B238" s="10" t="s">
        <x:v>95</x:v>
      </x:c>
      <x:c r="C238" s="10" t="s">
        <x:v>96</x:v>
      </x:c>
      <x:c r="D238" s="12">
        <x:v>56.1</x:v>
      </x:c>
      <x:c r="E238" s="10" t="s">
        <x:v>144</x:v>
      </x:c>
      <x:c r="F238" s="10" t="s">
        <x:v>145</x:v>
      </x:c>
      <x:c r="G238" s="10"/>
      <x:c r="H238" s="10" t="s">
        <x:v>146</x:v>
      </x:c>
      <x:c r="I238" s="10" t="s">
        <x:v>147</x:v>
      </x:c>
      <x:c r="J238" s="10" t="s">
        <x:v>148</x:v>
      </x:c>
      <x:c r="K238" s="10" t="s">
        <x:v>54</x:v>
      </x:c>
      <x:c r="L238" s="10" t="s">
        <x:v>139</x:v>
      </x:c>
      <x:c r="M238" s="10" t="s">
        <x:v>134</x:v>
      </x:c>
      <x:c r="N238" s="13">
        <x:v>0.11111111110000001</x:v>
      </x:c>
      <x:c r="O238" s="13">
        <x:v>0.11111111110000001</x:v>
      </x:c>
      <x:c r="P238" s="13">
        <x:v>1.2345679E-2</x:v>
      </x:c>
      <x:c r="Q238" s="11" t="b">
        <x:v>0</x:v>
      </x:c>
      <x:c r="R238" s="10"/>
      <x:c r="S238" s="10"/>
      <x:c r="T238" s="12" t="n">
        <x:f t="shared" ca="1" si="16">(COUNTIF($D$218:$D$244,"&lt;"&amp;D238)+(COUNTIF($D$218:$D$244,"="&amp;D238)-1)/2)/26*100</x:f>
        <x:v>84.61538461538461</x:v>
      </x:c>
      <x:c r="U238" s="12" t="n">
        <x:f t="shared" ca="1" si="14">T238*N238</x:f>
        <x:v>9.401709400769231</x:v>
      </x:c>
      <x:c r="V238" s="12" t="n">
        <x:f t="shared" ca="1" si="15">U238/9</x:f>
        <x:v>1.0446343778632479</x:v>
      </x:c>
    </x:row>
    <x:row r="239">
      <x:c r="A239" s="10" t="s">
        <x:v>143</x:v>
      </x:c>
      <x:c r="B239" s="10" t="s">
        <x:v>97</x:v>
      </x:c>
      <x:c r="C239" s="10" t="s">
        <x:v>98</x:v>
      </x:c>
      <x:c r="D239" s="12">
        <x:v>45.2</x:v>
      </x:c>
      <x:c r="E239" s="10" t="s">
        <x:v>144</x:v>
      </x:c>
      <x:c r="F239" s="10" t="s">
        <x:v>145</x:v>
      </x:c>
      <x:c r="G239" s="10"/>
      <x:c r="H239" s="10" t="s">
        <x:v>146</x:v>
      </x:c>
      <x:c r="I239" s="10" t="s">
        <x:v>147</x:v>
      </x:c>
      <x:c r="J239" s="10" t="s">
        <x:v>148</x:v>
      </x:c>
      <x:c r="K239" s="10" t="s">
        <x:v>54</x:v>
      </x:c>
      <x:c r="L239" s="10" t="s">
        <x:v>139</x:v>
      </x:c>
      <x:c r="M239" s="10" t="s">
        <x:v>134</x:v>
      </x:c>
      <x:c r="N239" s="13">
        <x:v>0.11111111110000001</x:v>
      </x:c>
      <x:c r="O239" s="13">
        <x:v>0.11111111110000001</x:v>
      </x:c>
      <x:c r="P239" s="13">
        <x:v>1.2345679E-2</x:v>
      </x:c>
      <x:c r="Q239" s="11" t="b">
        <x:v>0</x:v>
      </x:c>
      <x:c r="R239" s="10"/>
      <x:c r="S239" s="10"/>
      <x:c r="T239" s="12" t="n">
        <x:f t="shared" ca="1" si="16">(COUNTIF($D$218:$D$244,"&lt;"&amp;D239)+(COUNTIF($D$218:$D$244,"="&amp;D239)-1)/2)/26*100</x:f>
        <x:v>57.692307692307686</x:v>
      </x:c>
      <x:c r="U239" s="12" t="n">
        <x:f t="shared" ca="1" si="14">T239*N239</x:f>
        <x:v>6.410256409615385</x:v>
      </x:c>
      <x:c r="V239" s="12" t="n">
        <x:f t="shared" ca="1" si="15">U239/9</x:f>
        <x:v>0.7122507121794872</x:v>
      </x:c>
    </x:row>
    <x:row r="240">
      <x:c r="A240" s="10" t="s">
        <x:v>143</x:v>
      </x:c>
      <x:c r="B240" s="10" t="s">
        <x:v>99</x:v>
      </x:c>
      <x:c r="C240" s="10" t="s">
        <x:v>100</x:v>
      </x:c>
      <x:c r="D240" s="12">
        <x:v>42.5</x:v>
      </x:c>
      <x:c r="E240" s="10" t="s">
        <x:v>144</x:v>
      </x:c>
      <x:c r="F240" s="10" t="s">
        <x:v>145</x:v>
      </x:c>
      <x:c r="G240" s="10"/>
      <x:c r="H240" s="10" t="s">
        <x:v>146</x:v>
      </x:c>
      <x:c r="I240" s="10" t="s">
        <x:v>147</x:v>
      </x:c>
      <x:c r="J240" s="10" t="s">
        <x:v>148</x:v>
      </x:c>
      <x:c r="K240" s="10" t="s">
        <x:v>54</x:v>
      </x:c>
      <x:c r="L240" s="10" t="s">
        <x:v>139</x:v>
      </x:c>
      <x:c r="M240" s="10" t="s">
        <x:v>134</x:v>
      </x:c>
      <x:c r="N240" s="13">
        <x:v>0.11111111110000001</x:v>
      </x:c>
      <x:c r="O240" s="13">
        <x:v>0.11111111110000001</x:v>
      </x:c>
      <x:c r="P240" s="13">
        <x:v>1.2345679E-2</x:v>
      </x:c>
      <x:c r="Q240" s="11" t="b">
        <x:v>0</x:v>
      </x:c>
      <x:c r="R240" s="10"/>
      <x:c r="S240" s="10"/>
      <x:c r="T240" s="12" t="n">
        <x:f t="shared" ca="1" si="16">(COUNTIF($D$218:$D$244,"&lt;"&amp;D240)+(COUNTIF($D$218:$D$244,"="&amp;D240)-1)/2)/26*100</x:f>
        <x:v>34.61538461538461</x:v>
      </x:c>
      <x:c r="U240" s="12" t="n">
        <x:f t="shared" ca="1" si="14">T240*N240</x:f>
        <x:v>3.846153845769231</x:v>
      </x:c>
      <x:c r="V240" s="12" t="n">
        <x:f t="shared" ca="1" si="15">U240/9</x:f>
        <x:v>0.4273504273076923</x:v>
      </x:c>
    </x:row>
    <x:row r="241">
      <x:c r="A241" s="10" t="s">
        <x:v>143</x:v>
      </x:c>
      <x:c r="B241" s="10" t="s">
        <x:v>101</x:v>
      </x:c>
      <x:c r="C241" s="10" t="s">
        <x:v>102</x:v>
      </x:c>
      <x:c r="D241" s="12">
        <x:v>23</x:v>
      </x:c>
      <x:c r="E241" s="10" t="s">
        <x:v>144</x:v>
      </x:c>
      <x:c r="F241" s="10" t="s">
        <x:v>145</x:v>
      </x:c>
      <x:c r="G241" s="10"/>
      <x:c r="H241" s="10" t="s">
        <x:v>146</x:v>
      </x:c>
      <x:c r="I241" s="10" t="s">
        <x:v>147</x:v>
      </x:c>
      <x:c r="J241" s="10" t="s">
        <x:v>148</x:v>
      </x:c>
      <x:c r="K241" s="10" t="s">
        <x:v>54</x:v>
      </x:c>
      <x:c r="L241" s="10" t="s">
        <x:v>139</x:v>
      </x:c>
      <x:c r="M241" s="10" t="s">
        <x:v>134</x:v>
      </x:c>
      <x:c r="N241" s="13">
        <x:v>0.11111111110000001</x:v>
      </x:c>
      <x:c r="O241" s="13">
        <x:v>0.11111111110000001</x:v>
      </x:c>
      <x:c r="P241" s="13">
        <x:v>1.2345679E-2</x:v>
      </x:c>
      <x:c r="Q241" s="11" t="b">
        <x:v>0</x:v>
      </x:c>
      <x:c r="R241" s="10"/>
      <x:c r="S241" s="10"/>
      <x:c r="T241" s="12" t="n">
        <x:f t="shared" ca="1" si="16">(COUNTIF($D$218:$D$244,"&lt;"&amp;D241)+(COUNTIF($D$218:$D$244,"="&amp;D241)-1)/2)/26*100</x:f>
        <x:v>0</x:v>
      </x:c>
      <x:c r="U241" s="12" t="n">
        <x:f t="shared" ca="1" si="14">T241*N241</x:f>
        <x:v>0</x:v>
      </x:c>
      <x:c r="V241" s="12" t="n">
        <x:f t="shared" ca="1" si="15">U241/9</x:f>
        <x:v>0</x:v>
      </x:c>
    </x:row>
    <x:row r="242">
      <x:c r="A242" s="10" t="s">
        <x:v>143</x:v>
      </x:c>
      <x:c r="B242" s="10" t="s">
        <x:v>103</x:v>
      </x:c>
      <x:c r="C242" s="10" t="s">
        <x:v>104</x:v>
      </x:c>
      <x:c r="D242" s="12">
        <x:v>53.6</x:v>
      </x:c>
      <x:c r="E242" s="10" t="s">
        <x:v>144</x:v>
      </x:c>
      <x:c r="F242" s="10" t="s">
        <x:v>145</x:v>
      </x:c>
      <x:c r="G242" s="10"/>
      <x:c r="H242" s="10" t="s">
        <x:v>146</x:v>
      </x:c>
      <x:c r="I242" s="10" t="s">
        <x:v>147</x:v>
      </x:c>
      <x:c r="J242" s="10" t="s">
        <x:v>148</x:v>
      </x:c>
      <x:c r="K242" s="10" t="s">
        <x:v>54</x:v>
      </x:c>
      <x:c r="L242" s="10" t="s">
        <x:v>139</x:v>
      </x:c>
      <x:c r="M242" s="10" t="s">
        <x:v>134</x:v>
      </x:c>
      <x:c r="N242" s="13">
        <x:v>0.11111111110000001</x:v>
      </x:c>
      <x:c r="O242" s="13">
        <x:v>0.11111111110000001</x:v>
      </x:c>
      <x:c r="P242" s="13">
        <x:v>1.2345679E-2</x:v>
      </x:c>
      <x:c r="Q242" s="11" t="b">
        <x:v>0</x:v>
      </x:c>
      <x:c r="R242" s="10"/>
      <x:c r="S242" s="10"/>
      <x:c r="T242" s="12" t="n">
        <x:f t="shared" ca="1" si="16">(COUNTIF($D$218:$D$244,"&lt;"&amp;D242)+(COUNTIF($D$218:$D$244,"="&amp;D242)-1)/2)/26*100</x:f>
        <x:v>76.92307692307693</x:v>
      </x:c>
      <x:c r="U242" s="12" t="n">
        <x:f t="shared" ca="1" si="14">T242*N242</x:f>
        <x:v>8.547008546153847</x:v>
      </x:c>
      <x:c r="V242" s="12" t="n">
        <x:f t="shared" ca="1" si="15">U242/9</x:f>
        <x:v>0.9496676162393164</x:v>
      </x:c>
    </x:row>
    <x:row r="243">
      <x:c r="A243" s="10" t="s">
        <x:v>143</x:v>
      </x:c>
      <x:c r="B243" s="10" t="s">
        <x:v>105</x:v>
      </x:c>
      <x:c r="C243" s="10" t="s">
        <x:v>106</x:v>
      </x:c>
      <x:c r="D243" s="12">
        <x:v>42.8</x:v>
      </x:c>
      <x:c r="E243" s="10" t="s">
        <x:v>144</x:v>
      </x:c>
      <x:c r="F243" s="10" t="s">
        <x:v>145</x:v>
      </x:c>
      <x:c r="G243" s="10"/>
      <x:c r="H243" s="10" t="s">
        <x:v>146</x:v>
      </x:c>
      <x:c r="I243" s="10" t="s">
        <x:v>147</x:v>
      </x:c>
      <x:c r="J243" s="10" t="s">
        <x:v>148</x:v>
      </x:c>
      <x:c r="K243" s="10" t="s">
        <x:v>54</x:v>
      </x:c>
      <x:c r="L243" s="10" t="s">
        <x:v>139</x:v>
      </x:c>
      <x:c r="M243" s="10" t="s">
        <x:v>134</x:v>
      </x:c>
      <x:c r="N243" s="13">
        <x:v>0.11111111110000001</x:v>
      </x:c>
      <x:c r="O243" s="13">
        <x:v>0.11111111110000001</x:v>
      </x:c>
      <x:c r="P243" s="13">
        <x:v>1.2345679E-2</x:v>
      </x:c>
      <x:c r="Q243" s="11" t="b">
        <x:v>0</x:v>
      </x:c>
      <x:c r="R243" s="10"/>
      <x:c r="S243" s="10"/>
      <x:c r="T243" s="12" t="n">
        <x:f t="shared" ca="1" si="16">(COUNTIF($D$218:$D$244,"&lt;"&amp;D243)+(COUNTIF($D$218:$D$244,"="&amp;D243)-1)/2)/26*100</x:f>
        <x:v>40.38461538461539</x:v>
      </x:c>
      <x:c r="U243" s="12" t="n">
        <x:f t="shared" ca="1" si="14">T243*N243</x:f>
        <x:v>4.48717948673077</x:v>
      </x:c>
      <x:c r="V243" s="12" t="n">
        <x:f t="shared" ca="1" si="15">U243/9</x:f>
        <x:v>0.4985754985256411</x:v>
      </x:c>
    </x:row>
    <x:row r="244">
      <x:c r="A244" s="10" t="s">
        <x:v>143</x:v>
      </x:c>
      <x:c r="B244" s="10" t="s">
        <x:v>107</x:v>
      </x:c>
      <x:c r="C244" s="10" t="s">
        <x:v>108</x:v>
      </x:c>
      <x:c r="D244" s="12">
        <x:v>36.299999999999997</x:v>
      </x:c>
      <x:c r="E244" s="10" t="s">
        <x:v>144</x:v>
      </x:c>
      <x:c r="F244" s="10" t="s">
        <x:v>145</x:v>
      </x:c>
      <x:c r="G244" s="10"/>
      <x:c r="H244" s="10" t="s">
        <x:v>146</x:v>
      </x:c>
      <x:c r="I244" s="10" t="s">
        <x:v>147</x:v>
      </x:c>
      <x:c r="J244" s="10" t="s">
        <x:v>148</x:v>
      </x:c>
      <x:c r="K244" s="10" t="s">
        <x:v>54</x:v>
      </x:c>
      <x:c r="L244" s="10" t="s">
        <x:v>139</x:v>
      </x:c>
      <x:c r="M244" s="10" t="s">
        <x:v>134</x:v>
      </x:c>
      <x:c r="N244" s="13">
        <x:v>0.11111111110000001</x:v>
      </x:c>
      <x:c r="O244" s="13">
        <x:v>0.11111111110000001</x:v>
      </x:c>
      <x:c r="P244" s="13">
        <x:v>1.2345679E-2</x:v>
      </x:c>
      <x:c r="Q244" s="11" t="b">
        <x:v>0</x:v>
      </x:c>
      <x:c r="R244" s="10"/>
      <x:c r="S244" s="10"/>
      <x:c r="T244" s="12" t="n">
        <x:f t="shared" ca="1" si="16">(COUNTIF($D$218:$D$244,"&lt;"&amp;D244)+(COUNTIF($D$218:$D$244,"="&amp;D244)-1)/2)/26*100</x:f>
        <x:v>15.384615384615385</x:v>
      </x:c>
      <x:c r="U244" s="12" t="n">
        <x:f t="shared" ca="1" si="14">T244*N244</x:f>
        <x:v>1.7094017092307694</x:v>
      </x:c>
      <x:c r="V244" s="12" t="n">
        <x:f t="shared" ca="1" si="15">U244/9</x:f>
        <x:v>0.18993352324786328</x:v>
      </x:c>
    </x:row>
    <x:row r="245">
      <x:c r="A245" s="10" t="s">
        <x:v>149</x:v>
      </x:c>
      <x:c r="B245" s="10" t="s">
        <x:v>48</x:v>
      </x:c>
      <x:c r="C245" s="10" t="s">
        <x:v>49</x:v>
      </x:c>
      <x:c r="D245" s="12">
        <x:v>10</x:v>
      </x:c>
      <x:c r="E245" s="10" t="s">
        <x:v>136</x:v>
      </x:c>
      <x:c r="F245" s="10">
        <x:v>2025</x:v>
      </x:c>
      <x:c r="G245" s="10" t="s">
        <x:v>51</x:v>
      </x:c>
      <x:c r="H245" s="10" t="s">
        <x:v>150</x:v>
      </x:c>
      <x:c r="I245" s="10" t="s">
        <x:v>151</x:v>
      </x:c>
      <x:c r="J245" s="10" t="s">
        <x:v>150</x:v>
      </x:c>
      <x:c r="K245" s="10" t="s">
        <x:v>152</x:v>
      </x:c>
      <x:c r="L245" s="10" t="s">
        <x:v>153</x:v>
      </x:c>
      <x:c r="M245" s="10" t="s">
        <x:v>134</x:v>
      </x:c>
      <x:c r="N245" s="13">
        <x:v>0.11111111110000001</x:v>
      </x:c>
      <x:c r="O245" s="13">
        <x:v>0.11111111110000001</x:v>
      </x:c>
      <x:c r="P245" s="13">
        <x:v>1.2345679E-2</x:v>
      </x:c>
      <x:c r="Q245" s="11" t="b">
        <x:v>0</x:v>
      </x:c>
      <x:c r="R245" s="10"/>
      <x:c r="S245" s="10"/>
      <x:c r="T245" s="12" t="n">
        <x:f t="shared" ref="T245:T271" ca="1" si="17">(COUNTIF($D$245:$D$271,"&gt;"&amp;D245)+(COUNTIF($D$245:$D$271,"="&amp;D245)-1)/2)/26*100</x:f>
        <x:v>17.307692307692307</x:v>
      </x:c>
      <x:c r="U245" s="12" t="n">
        <x:f t="shared" ca="1" si="14">T245*N245</x:f>
        <x:v>1.9230769228846154</x:v>
      </x:c>
      <x:c r="V245" s="12" t="n">
        <x:f t="shared" ca="1" si="15">U245/9</x:f>
        <x:v>0.21367521365384615</x:v>
      </x:c>
    </x:row>
    <x:row r="246">
      <x:c r="A246" s="10" t="s">
        <x:v>149</x:v>
      </x:c>
      <x:c r="B246" s="10" t="s">
        <x:v>57</x:v>
      </x:c>
      <x:c r="C246" s="10" t="s">
        <x:v>58</x:v>
      </x:c>
      <x:c r="D246" s="12">
        <x:v>7.3</x:v>
      </x:c>
      <x:c r="E246" s="10" t="s">
        <x:v>136</x:v>
      </x:c>
      <x:c r="F246" s="10">
        <x:v>2025</x:v>
      </x:c>
      <x:c r="G246" s="10" t="s">
        <x:v>51</x:v>
      </x:c>
      <x:c r="H246" s="10" t="s">
        <x:v>150</x:v>
      </x:c>
      <x:c r="I246" s="10" t="s">
        <x:v>151</x:v>
      </x:c>
      <x:c r="J246" s="10" t="s">
        <x:v>150</x:v>
      </x:c>
      <x:c r="K246" s="10" t="s">
        <x:v>152</x:v>
      </x:c>
      <x:c r="L246" s="10" t="s">
        <x:v>153</x:v>
      </x:c>
      <x:c r="M246" s="10" t="s">
        <x:v>134</x:v>
      </x:c>
      <x:c r="N246" s="13">
        <x:v>0.11111111110000001</x:v>
      </x:c>
      <x:c r="O246" s="13">
        <x:v>0.11111111110000001</x:v>
      </x:c>
      <x:c r="P246" s="13">
        <x:v>1.2345679E-2</x:v>
      </x:c>
      <x:c r="Q246" s="11" t="b">
        <x:v>0</x:v>
      </x:c>
      <x:c r="R246" s="10"/>
      <x:c r="S246" s="10"/>
      <x:c r="T246" s="12" t="n">
        <x:f t="shared" ca="1" si="17">(COUNTIF($D$245:$D$271,"&gt;"&amp;D246)+(COUNTIF($D$245:$D$271,"="&amp;D246)-1)/2)/26*100</x:f>
        <x:v>57.692307692307686</x:v>
      </x:c>
      <x:c r="U246" s="12" t="n">
        <x:f t="shared" ca="1" si="14">T246*N246</x:f>
        <x:v>6.410256409615385</x:v>
      </x:c>
      <x:c r="V246" s="12" t="n">
        <x:f t="shared" ca="1" si="15">U246/9</x:f>
        <x:v>0.7122507121794872</x:v>
      </x:c>
    </x:row>
    <x:row r="247">
      <x:c r="A247" s="10" t="s">
        <x:v>149</x:v>
      </x:c>
      <x:c r="B247" s="10" t="s">
        <x:v>59</x:v>
      </x:c>
      <x:c r="C247" s="10" t="s">
        <x:v>60</x:v>
      </x:c>
      <x:c r="D247" s="12">
        <x:v>8.6</x:v>
      </x:c>
      <x:c r="E247" s="10" t="s">
        <x:v>136</x:v>
      </x:c>
      <x:c r="F247" s="10">
        <x:v>2025</x:v>
      </x:c>
      <x:c r="G247" s="10" t="s">
        <x:v>51</x:v>
      </x:c>
      <x:c r="H247" s="10" t="s">
        <x:v>150</x:v>
      </x:c>
      <x:c r="I247" s="10" t="s">
        <x:v>151</x:v>
      </x:c>
      <x:c r="J247" s="10" t="s">
        <x:v>150</x:v>
      </x:c>
      <x:c r="K247" s="10" t="s">
        <x:v>152</x:v>
      </x:c>
      <x:c r="L247" s="10" t="s">
        <x:v>153</x:v>
      </x:c>
      <x:c r="M247" s="10" t="s">
        <x:v>134</x:v>
      </x:c>
      <x:c r="N247" s="13">
        <x:v>0.11111111110000001</x:v>
      </x:c>
      <x:c r="O247" s="13">
        <x:v>0.11111111110000001</x:v>
      </x:c>
      <x:c r="P247" s="13">
        <x:v>1.2345679E-2</x:v>
      </x:c>
      <x:c r="Q247" s="11" t="b">
        <x:v>0</x:v>
      </x:c>
      <x:c r="R247" s="10"/>
      <x:c r="S247" s="10"/>
      <x:c r="T247" s="12" t="n">
        <x:f t="shared" ca="1" si="17">(COUNTIF($D$245:$D$271,"&gt;"&amp;D247)+(COUNTIF($D$245:$D$271,"="&amp;D247)-1)/2)/26*100</x:f>
        <x:v>40.38461538461539</x:v>
      </x:c>
      <x:c r="U247" s="12" t="n">
        <x:f t="shared" ca="1" si="14">T247*N247</x:f>
        <x:v>4.48717948673077</x:v>
      </x:c>
      <x:c r="V247" s="12" t="n">
        <x:f t="shared" ca="1" si="15">U247/9</x:f>
        <x:v>0.4985754985256411</x:v>
      </x:c>
    </x:row>
    <x:row r="248">
      <x:c r="A248" s="10" t="s">
        <x:v>149</x:v>
      </x:c>
      <x:c r="B248" s="10" t="s">
        <x:v>61</x:v>
      </x:c>
      <x:c r="C248" s="10" t="s">
        <x:v>62</x:v>
      </x:c>
      <x:c r="D248" s="12">
        <x:v>9.8000000000000007</x:v>
      </x:c>
      <x:c r="E248" s="10" t="s">
        <x:v>136</x:v>
      </x:c>
      <x:c r="F248" s="10">
        <x:v>2025</x:v>
      </x:c>
      <x:c r="G248" s="10" t="s">
        <x:v>51</x:v>
      </x:c>
      <x:c r="H248" s="10" t="s">
        <x:v>150</x:v>
      </x:c>
      <x:c r="I248" s="10" t="s">
        <x:v>151</x:v>
      </x:c>
      <x:c r="J248" s="10" t="s">
        <x:v>150</x:v>
      </x:c>
      <x:c r="K248" s="10" t="s">
        <x:v>152</x:v>
      </x:c>
      <x:c r="L248" s="10" t="s">
        <x:v>153</x:v>
      </x:c>
      <x:c r="M248" s="10" t="s">
        <x:v>134</x:v>
      </x:c>
      <x:c r="N248" s="13">
        <x:v>0.11111111110000001</x:v>
      </x:c>
      <x:c r="O248" s="13">
        <x:v>0.11111111110000001</x:v>
      </x:c>
      <x:c r="P248" s="13">
        <x:v>1.2345679E-2</x:v>
      </x:c>
      <x:c r="Q248" s="11" t="b">
        <x:v>0</x:v>
      </x:c>
      <x:c r="R248" s="10"/>
      <x:c r="S248" s="10"/>
      <x:c r="T248" s="12" t="n">
        <x:f t="shared" ca="1" si="17">(COUNTIF($D$245:$D$271,"&gt;"&amp;D248)+(COUNTIF($D$245:$D$271,"="&amp;D248)-1)/2)/26*100</x:f>
        <x:v>26.923076923076923</x:v>
      </x:c>
      <x:c r="U248" s="12" t="n">
        <x:f t="shared" ca="1" si="14">T248*N248</x:f>
        <x:v>2.9914529911538463</x:v>
      </x:c>
      <x:c r="V248" s="12" t="n">
        <x:f t="shared" ca="1" si="15">U248/9</x:f>
        <x:v>0.3323836656837607</x:v>
      </x:c>
    </x:row>
    <x:row r="249">
      <x:c r="A249" s="10" t="s">
        <x:v>149</x:v>
      </x:c>
      <x:c r="B249" s="10" t="s">
        <x:v>63</x:v>
      </x:c>
      <x:c r="C249" s="10" t="s">
        <x:v>64</x:v>
      </x:c>
      <x:c r="D249" s="12">
        <x:v>6.1</x:v>
      </x:c>
      <x:c r="E249" s="10" t="s">
        <x:v>136</x:v>
      </x:c>
      <x:c r="F249" s="10">
        <x:v>2025</x:v>
      </x:c>
      <x:c r="G249" s="10" t="s">
        <x:v>51</x:v>
      </x:c>
      <x:c r="H249" s="10" t="s">
        <x:v>150</x:v>
      </x:c>
      <x:c r="I249" s="10" t="s">
        <x:v>151</x:v>
      </x:c>
      <x:c r="J249" s="10" t="s">
        <x:v>150</x:v>
      </x:c>
      <x:c r="K249" s="10" t="s">
        <x:v>152</x:v>
      </x:c>
      <x:c r="L249" s="10" t="s">
        <x:v>153</x:v>
      </x:c>
      <x:c r="M249" s="10" t="s">
        <x:v>134</x:v>
      </x:c>
      <x:c r="N249" s="13">
        <x:v>0.11111111110000001</x:v>
      </x:c>
      <x:c r="O249" s="13">
        <x:v>0.11111111110000001</x:v>
      </x:c>
      <x:c r="P249" s="13">
        <x:v>1.2345679E-2</x:v>
      </x:c>
      <x:c r="Q249" s="11" t="b">
        <x:v>0</x:v>
      </x:c>
      <x:c r="R249" s="10"/>
      <x:c r="S249" s="10"/>
      <x:c r="T249" s="12" t="n">
        <x:f t="shared" ca="1" si="17">(COUNTIF($D$245:$D$271,"&gt;"&amp;D249)+(COUNTIF($D$245:$D$271,"="&amp;D249)-1)/2)/26*100</x:f>
        <x:v>75</x:v>
      </x:c>
      <x:c r="U249" s="12" t="n">
        <x:f t="shared" ca="1" si="14">T249*N249</x:f>
        <x:v>8.3333333325</x:v>
      </x:c>
      <x:c r="V249" s="12" t="n">
        <x:f t="shared" ca="1" si="15">U249/9</x:f>
        <x:v>0.9259259258333334</x:v>
      </x:c>
    </x:row>
    <x:row r="250">
      <x:c r="A250" s="10" t="s">
        <x:v>149</x:v>
      </x:c>
      <x:c r="B250" s="10" t="s">
        <x:v>65</x:v>
      </x:c>
      <x:c r="C250" s="10" t="s">
        <x:v>66</x:v>
      </x:c>
      <x:c r="D250" s="12">
        <x:v>13.1</x:v>
      </x:c>
      <x:c r="E250" s="10" t="s">
        <x:v>136</x:v>
      </x:c>
      <x:c r="F250" s="10">
        <x:v>2025</x:v>
      </x:c>
      <x:c r="G250" s="10" t="s">
        <x:v>51</x:v>
      </x:c>
      <x:c r="H250" s="10" t="s">
        <x:v>150</x:v>
      </x:c>
      <x:c r="I250" s="10" t="s">
        <x:v>151</x:v>
      </x:c>
      <x:c r="J250" s="10" t="s">
        <x:v>150</x:v>
      </x:c>
      <x:c r="K250" s="10" t="s">
        <x:v>152</x:v>
      </x:c>
      <x:c r="L250" s="10" t="s">
        <x:v>153</x:v>
      </x:c>
      <x:c r="M250" s="10" t="s">
        <x:v>134</x:v>
      </x:c>
      <x:c r="N250" s="13">
        <x:v>0.11111111110000001</x:v>
      </x:c>
      <x:c r="O250" s="13">
        <x:v>0.11111111110000001</x:v>
      </x:c>
      <x:c r="P250" s="13">
        <x:v>1.2345679E-2</x:v>
      </x:c>
      <x:c r="Q250" s="11" t="b">
        <x:v>0</x:v>
      </x:c>
      <x:c r="R250" s="10"/>
      <x:c r="S250" s="10"/>
      <x:c r="T250" s="12" t="n">
        <x:f t="shared" ca="1" si="17">(COUNTIF($D$245:$D$271,"&gt;"&amp;D250)+(COUNTIF($D$245:$D$271,"="&amp;D250)-1)/2)/26*100</x:f>
        <x:v>3.8461538461538463</x:v>
      </x:c>
      <x:c r="U250" s="12" t="n">
        <x:f t="shared" ca="1" si="14">T250*N250</x:f>
        <x:v>0.42735042730769235</x:v>
      </x:c>
      <x:c r="V250" s="12" t="n">
        <x:f t="shared" ca="1" si="15">U250/9</x:f>
        <x:v>0.04748338081196582</x:v>
      </x:c>
    </x:row>
    <x:row r="251">
      <x:c r="A251" s="10" t="s">
        <x:v>149</x:v>
      </x:c>
      <x:c r="B251" s="10" t="s">
        <x:v>67</x:v>
      </x:c>
      <x:c r="C251" s="10" t="s">
        <x:v>68</x:v>
      </x:c>
      <x:c r="D251" s="12">
        <x:v>10</x:v>
      </x:c>
      <x:c r="E251" s="10" t="s">
        <x:v>136</x:v>
      </x:c>
      <x:c r="F251" s="10">
        <x:v>2025</x:v>
      </x:c>
      <x:c r="G251" s="10" t="s">
        <x:v>51</x:v>
      </x:c>
      <x:c r="H251" s="10" t="s">
        <x:v>150</x:v>
      </x:c>
      <x:c r="I251" s="10" t="s">
        <x:v>151</x:v>
      </x:c>
      <x:c r="J251" s="10" t="s">
        <x:v>150</x:v>
      </x:c>
      <x:c r="K251" s="10" t="s">
        <x:v>152</x:v>
      </x:c>
      <x:c r="L251" s="10" t="s">
        <x:v>153</x:v>
      </x:c>
      <x:c r="M251" s="10" t="s">
        <x:v>134</x:v>
      </x:c>
      <x:c r="N251" s="13">
        <x:v>0.11111111110000001</x:v>
      </x:c>
      <x:c r="O251" s="13">
        <x:v>0.11111111110000001</x:v>
      </x:c>
      <x:c r="P251" s="13">
        <x:v>1.2345679E-2</x:v>
      </x:c>
      <x:c r="Q251" s="11" t="b">
        <x:v>0</x:v>
      </x:c>
      <x:c r="R251" s="10"/>
      <x:c r="S251" s="10"/>
      <x:c r="T251" s="12" t="n">
        <x:f t="shared" ca="1" si="17">(COUNTIF($D$245:$D$271,"&gt;"&amp;D251)+(COUNTIF($D$245:$D$271,"="&amp;D251)-1)/2)/26*100</x:f>
        <x:v>17.307692307692307</x:v>
      </x:c>
      <x:c r="U251" s="12" t="n">
        <x:f t="shared" ca="1" si="14">T251*N251</x:f>
        <x:v>1.9230769228846154</x:v>
      </x:c>
      <x:c r="V251" s="12" t="n">
        <x:f t="shared" ca="1" si="15">U251/9</x:f>
        <x:v>0.21367521365384615</x:v>
      </x:c>
    </x:row>
    <x:row r="252">
      <x:c r="A252" s="10" t="s">
        <x:v>149</x:v>
      </x:c>
      <x:c r="B252" s="10" t="s">
        <x:v>69</x:v>
      </x:c>
      <x:c r="C252" s="10" t="s">
        <x:v>70</x:v>
      </x:c>
      <x:c r="D252" s="12">
        <x:v>10.199999999999999</x:v>
      </x:c>
      <x:c r="E252" s="10" t="s">
        <x:v>136</x:v>
      </x:c>
      <x:c r="F252" s="10">
        <x:v>2025</x:v>
      </x:c>
      <x:c r="G252" s="10" t="s">
        <x:v>51</x:v>
      </x:c>
      <x:c r="H252" s="10" t="s">
        <x:v>150</x:v>
      </x:c>
      <x:c r="I252" s="10" t="s">
        <x:v>151</x:v>
      </x:c>
      <x:c r="J252" s="10" t="s">
        <x:v>150</x:v>
      </x:c>
      <x:c r="K252" s="10" t="s">
        <x:v>152</x:v>
      </x:c>
      <x:c r="L252" s="10" t="s">
        <x:v>153</x:v>
      </x:c>
      <x:c r="M252" s="10" t="s">
        <x:v>134</x:v>
      </x:c>
      <x:c r="N252" s="13">
        <x:v>0.11111111110000001</x:v>
      </x:c>
      <x:c r="O252" s="13">
        <x:v>0.11111111110000001</x:v>
      </x:c>
      <x:c r="P252" s="13">
        <x:v>1.2345679E-2</x:v>
      </x:c>
      <x:c r="Q252" s="11" t="b">
        <x:v>0</x:v>
      </x:c>
      <x:c r="R252" s="10"/>
      <x:c r="S252" s="10"/>
      <x:c r="T252" s="12" t="n">
        <x:f t="shared" ca="1" si="17">(COUNTIF($D$245:$D$271,"&gt;"&amp;D252)+(COUNTIF($D$245:$D$271,"="&amp;D252)-1)/2)/26*100</x:f>
        <x:v>11.538461538461538</x:v>
      </x:c>
      <x:c r="U252" s="12" t="n">
        <x:f t="shared" ca="1" si="14">T252*N252</x:f>
        <x:v>1.282051281923077</x:v>
      </x:c>
      <x:c r="V252" s="12" t="n">
        <x:f t="shared" ca="1" si="15">U252/9</x:f>
        <x:v>0.14245014243589743</x:v>
      </x:c>
    </x:row>
    <x:row r="253">
      <x:c r="A253" s="10" t="s">
        <x:v>149</x:v>
      </x:c>
      <x:c r="B253" s="10" t="s">
        <x:v>71</x:v>
      </x:c>
      <x:c r="C253" s="10" t="s">
        <x:v>72</x:v>
      </x:c>
      <x:c r="D253" s="12">
        <x:v>3</x:v>
      </x:c>
      <x:c r="E253" s="10" t="s">
        <x:v>136</x:v>
      </x:c>
      <x:c r="F253" s="10">
        <x:v>2025</x:v>
      </x:c>
      <x:c r="G253" s="10" t="s">
        <x:v>51</x:v>
      </x:c>
      <x:c r="H253" s="10" t="s">
        <x:v>150</x:v>
      </x:c>
      <x:c r="I253" s="10" t="s">
        <x:v>151</x:v>
      </x:c>
      <x:c r="J253" s="10" t="s">
        <x:v>150</x:v>
      </x:c>
      <x:c r="K253" s="10" t="s">
        <x:v>152</x:v>
      </x:c>
      <x:c r="L253" s="10" t="s">
        <x:v>153</x:v>
      </x:c>
      <x:c r="M253" s="10" t="s">
        <x:v>134</x:v>
      </x:c>
      <x:c r="N253" s="13">
        <x:v>0.11111111110000001</x:v>
      </x:c>
      <x:c r="O253" s="13">
        <x:v>0.11111111110000001</x:v>
      </x:c>
      <x:c r="P253" s="13">
        <x:v>1.2345679E-2</x:v>
      </x:c>
      <x:c r="Q253" s="11" t="b">
        <x:v>0</x:v>
      </x:c>
      <x:c r="R253" s="10"/>
      <x:c r="S253" s="10"/>
      <x:c r="T253" s="12" t="n">
        <x:f t="shared" ca="1" si="17">(COUNTIF($D$245:$D$271,"&gt;"&amp;D253)+(COUNTIF($D$245:$D$271,"="&amp;D253)-1)/2)/26*100</x:f>
        <x:v>96.15384615384616</x:v>
      </x:c>
      <x:c r="U253" s="12" t="n">
        <x:f t="shared" ca="1" si="14">T253*N253</x:f>
        <x:v>10.68376068269231</x:v>
      </x:c>
      <x:c r="V253" s="12" t="n">
        <x:f t="shared" ca="1" si="15">U253/9</x:f>
        <x:v>1.1870845202991456</x:v>
      </x:c>
    </x:row>
    <x:row r="254">
      <x:c r="A254" s="10" t="s">
        <x:v>149</x:v>
      </x:c>
      <x:c r="B254" s="10" t="s">
        <x:v>73</x:v>
      </x:c>
      <x:c r="C254" s="10" t="s">
        <x:v>74</x:v>
      </x:c>
      <x:c r="D254" s="12">
        <x:v>12.8</x:v>
      </x:c>
      <x:c r="E254" s="10" t="s">
        <x:v>136</x:v>
      </x:c>
      <x:c r="F254" s="10">
        <x:v>2025</x:v>
      </x:c>
      <x:c r="G254" s="10" t="s">
        <x:v>51</x:v>
      </x:c>
      <x:c r="H254" s="10" t="s">
        <x:v>150</x:v>
      </x:c>
      <x:c r="I254" s="10" t="s">
        <x:v>151</x:v>
      </x:c>
      <x:c r="J254" s="10" t="s">
        <x:v>150</x:v>
      </x:c>
      <x:c r="K254" s="10" t="s">
        <x:v>152</x:v>
      </x:c>
      <x:c r="L254" s="10" t="s">
        <x:v>153</x:v>
      </x:c>
      <x:c r="M254" s="10" t="s">
        <x:v>134</x:v>
      </x:c>
      <x:c r="N254" s="13">
        <x:v>0.11111111110000001</x:v>
      </x:c>
      <x:c r="O254" s="13">
        <x:v>0.11111111110000001</x:v>
      </x:c>
      <x:c r="P254" s="13">
        <x:v>1.2345679E-2</x:v>
      </x:c>
      <x:c r="Q254" s="11" t="b">
        <x:v>0</x:v>
      </x:c>
      <x:c r="R254" s="10"/>
      <x:c r="S254" s="10"/>
      <x:c r="T254" s="12" t="n">
        <x:f t="shared" ca="1" si="17">(COUNTIF($D$245:$D$271,"&gt;"&amp;D254)+(COUNTIF($D$245:$D$271,"="&amp;D254)-1)/2)/26*100</x:f>
        <x:v>7.6923076923076925</x:v>
      </x:c>
      <x:c r="U254" s="12" t="n">
        <x:f t="shared" ca="1" si="14">T254*N254</x:f>
        <x:v>0.8547008546153847</x:v>
      </x:c>
      <x:c r="V254" s="12" t="n">
        <x:f t="shared" ca="1" si="15">U254/9</x:f>
        <x:v>0.09496676162393164</x:v>
      </x:c>
    </x:row>
    <x:row r="255">
      <x:c r="A255" s="10" t="s">
        <x:v>149</x:v>
      </x:c>
      <x:c r="B255" s="10" t="s">
        <x:v>75</x:v>
      </x:c>
      <x:c r="C255" s="10" t="s">
        <x:v>76</x:v>
      </x:c>
      <x:c r="D255" s="12">
        <x:v>9.9</x:v>
      </x:c>
      <x:c r="E255" s="10" t="s">
        <x:v>136</x:v>
      </x:c>
      <x:c r="F255" s="10">
        <x:v>2025</x:v>
      </x:c>
      <x:c r="G255" s="10" t="s">
        <x:v>51</x:v>
      </x:c>
      <x:c r="H255" s="10" t="s">
        <x:v>150</x:v>
      </x:c>
      <x:c r="I255" s="10" t="s">
        <x:v>151</x:v>
      </x:c>
      <x:c r="J255" s="10" t="s">
        <x:v>150</x:v>
      </x:c>
      <x:c r="K255" s="10" t="s">
        <x:v>152</x:v>
      </x:c>
      <x:c r="L255" s="10" t="s">
        <x:v>153</x:v>
      </x:c>
      <x:c r="M255" s="10" t="s">
        <x:v>134</x:v>
      </x:c>
      <x:c r="N255" s="13">
        <x:v>0.11111111110000001</x:v>
      </x:c>
      <x:c r="O255" s="13">
        <x:v>0.11111111110000001</x:v>
      </x:c>
      <x:c r="P255" s="13">
        <x:v>1.2345679E-2</x:v>
      </x:c>
      <x:c r="Q255" s="11" t="b">
        <x:v>0</x:v>
      </x:c>
      <x:c r="R255" s="10"/>
      <x:c r="S255" s="10"/>
      <x:c r="T255" s="12" t="n">
        <x:f t="shared" ca="1" si="17">(COUNTIF($D$245:$D$271,"&gt;"&amp;D255)+(COUNTIF($D$245:$D$271,"="&amp;D255)-1)/2)/26*100</x:f>
        <x:v>23.076923076923077</x:v>
      </x:c>
      <x:c r="U255" s="12" t="n">
        <x:f t="shared" ca="1" si="14">T255*N255</x:f>
        <x:v>2.564102563846154</x:v>
      </x:c>
      <x:c r="V255" s="12" t="n">
        <x:f t="shared" ca="1" si="15">U255/9</x:f>
        <x:v>0.28490028487179486</x:v>
      </x:c>
    </x:row>
    <x:row r="256">
      <x:c r="A256" s="10" t="s">
        <x:v>149</x:v>
      </x:c>
      <x:c r="B256" s="10" t="s">
        <x:v>77</x:v>
      </x:c>
      <x:c r="C256" s="10" t="s">
        <x:v>78</x:v>
      </x:c>
      <x:c r="D256" s="12">
        <x:v>7.2</x:v>
      </x:c>
      <x:c r="E256" s="10" t="s">
        <x:v>136</x:v>
      </x:c>
      <x:c r="F256" s="10">
        <x:v>2025</x:v>
      </x:c>
      <x:c r="G256" s="10" t="s">
        <x:v>51</x:v>
      </x:c>
      <x:c r="H256" s="10" t="s">
        <x:v>150</x:v>
      </x:c>
      <x:c r="I256" s="10" t="s">
        <x:v>151</x:v>
      </x:c>
      <x:c r="J256" s="10" t="s">
        <x:v>150</x:v>
      </x:c>
      <x:c r="K256" s="10" t="s">
        <x:v>152</x:v>
      </x:c>
      <x:c r="L256" s="10" t="s">
        <x:v>153</x:v>
      </x:c>
      <x:c r="M256" s="10" t="s">
        <x:v>134</x:v>
      </x:c>
      <x:c r="N256" s="13">
        <x:v>0.11111111110000001</x:v>
      </x:c>
      <x:c r="O256" s="13">
        <x:v>0.11111111110000001</x:v>
      </x:c>
      <x:c r="P256" s="13">
        <x:v>1.2345679E-2</x:v>
      </x:c>
      <x:c r="Q256" s="11" t="b">
        <x:v>0</x:v>
      </x:c>
      <x:c r="R256" s="10"/>
      <x:c r="S256" s="10"/>
      <x:c r="T256" s="12" t="n">
        <x:f t="shared" ca="1" si="17">(COUNTIF($D$245:$D$271,"&gt;"&amp;D256)+(COUNTIF($D$245:$D$271,"="&amp;D256)-1)/2)/26*100</x:f>
        <x:v>61.53846153846154</x:v>
      </x:c>
      <x:c r="U256" s="12" t="n">
        <x:f t="shared" ca="1" si="14">T256*N256</x:f>
        <x:v>6.837606836923078</x:v>
      </x:c>
      <x:c r="V256" s="12" t="n">
        <x:f t="shared" ca="1" si="15">U256/9</x:f>
        <x:v>0.7597340929914531</x:v>
      </x:c>
    </x:row>
    <x:row r="257">
      <x:c r="A257" s="10" t="s">
        <x:v>149</x:v>
      </x:c>
      <x:c r="B257" s="10" t="s">
        <x:v>79</x:v>
      </x:c>
      <x:c r="C257" s="10" t="s">
        <x:v>80</x:v>
      </x:c>
      <x:c r="D257" s="12">
        <x:v>2.1</x:v>
      </x:c>
      <x:c r="E257" s="10" t="s">
        <x:v>136</x:v>
      </x:c>
      <x:c r="F257" s="10">
        <x:v>2025</x:v>
      </x:c>
      <x:c r="G257" s="10" t="s">
        <x:v>51</x:v>
      </x:c>
      <x:c r="H257" s="10" t="s">
        <x:v>150</x:v>
      </x:c>
      <x:c r="I257" s="10" t="s">
        <x:v>151</x:v>
      </x:c>
      <x:c r="J257" s="10" t="s">
        <x:v>150</x:v>
      </x:c>
      <x:c r="K257" s="10" t="s">
        <x:v>152</x:v>
      </x:c>
      <x:c r="L257" s="10" t="s">
        <x:v>153</x:v>
      </x:c>
      <x:c r="M257" s="10" t="s">
        <x:v>134</x:v>
      </x:c>
      <x:c r="N257" s="13">
        <x:v>0.11111111110000001</x:v>
      </x:c>
      <x:c r="O257" s="13">
        <x:v>0.11111111110000001</x:v>
      </x:c>
      <x:c r="P257" s="13">
        <x:v>1.2345679E-2</x:v>
      </x:c>
      <x:c r="Q257" s="11" t="b">
        <x:v>0</x:v>
      </x:c>
      <x:c r="R257" s="10"/>
      <x:c r="S257" s="10"/>
      <x:c r="T257" s="12" t="n">
        <x:f t="shared" ca="1" si="17">(COUNTIF($D$245:$D$271,"&gt;"&amp;D257)+(COUNTIF($D$245:$D$271,"="&amp;D257)-1)/2)/26*100</x:f>
        <x:v>100</x:v>
      </x:c>
      <x:c r="U257" s="12" t="n">
        <x:f t="shared" ca="1" si="14">T257*N257</x:f>
        <x:v>11.111111110000001</x:v>
      </x:c>
      <x:c r="V257" s="12" t="n">
        <x:f t="shared" ca="1" si="15">U257/9</x:f>
        <x:v>1.2345679011111113</x:v>
      </x:c>
    </x:row>
    <x:row r="258">
      <x:c r="A258" s="10" t="s">
        <x:v>149</x:v>
      </x:c>
      <x:c r="B258" s="10" t="s">
        <x:v>81</x:v>
      </x:c>
      <x:c r="C258" s="10" t="s">
        <x:v>82</x:v>
      </x:c>
      <x:c r="D258" s="12">
        <x:v>9.3000000000000007</x:v>
      </x:c>
      <x:c r="E258" s="10" t="s">
        <x:v>136</x:v>
      </x:c>
      <x:c r="F258" s="10">
        <x:v>2025</x:v>
      </x:c>
      <x:c r="G258" s="10" t="s">
        <x:v>51</x:v>
      </x:c>
      <x:c r="H258" s="10" t="s">
        <x:v>150</x:v>
      </x:c>
      <x:c r="I258" s="10" t="s">
        <x:v>151</x:v>
      </x:c>
      <x:c r="J258" s="10" t="s">
        <x:v>150</x:v>
      </x:c>
      <x:c r="K258" s="10" t="s">
        <x:v>152</x:v>
      </x:c>
      <x:c r="L258" s="10" t="s">
        <x:v>153</x:v>
      </x:c>
      <x:c r="M258" s="10" t="s">
        <x:v>134</x:v>
      </x:c>
      <x:c r="N258" s="13">
        <x:v>0.11111111110000001</x:v>
      </x:c>
      <x:c r="O258" s="13">
        <x:v>0.11111111110000001</x:v>
      </x:c>
      <x:c r="P258" s="13">
        <x:v>1.2345679E-2</x:v>
      </x:c>
      <x:c r="Q258" s="11" t="b">
        <x:v>0</x:v>
      </x:c>
      <x:c r="R258" s="10"/>
      <x:c r="S258" s="10"/>
      <x:c r="T258" s="12" t="n">
        <x:f t="shared" ca="1" si="17">(COUNTIF($D$245:$D$271,"&gt;"&amp;D258)+(COUNTIF($D$245:$D$271,"="&amp;D258)-1)/2)/26*100</x:f>
        <x:v>30.76923076923077</x:v>
      </x:c>
      <x:c r="U258" s="12" t="n">
        <x:f t="shared" ref="U258:U321" ca="1" si="18">T258*N258</x:f>
        <x:v>3.418803418461539</x:v>
      </x:c>
      <x:c r="V258" s="12" t="n">
        <x:f t="shared" ref="V258:V321" ca="1" si="19">U258/9</x:f>
        <x:v>0.37986704649572656</x:v>
      </x:c>
    </x:row>
    <x:row r="259">
      <x:c r="A259" s="10" t="s">
        <x:v>149</x:v>
      </x:c>
      <x:c r="B259" s="10" t="s">
        <x:v>83</x:v>
      </x:c>
      <x:c r="C259" s="10" t="s">
        <x:v>84</x:v>
      </x:c>
      <x:c r="D259" s="12">
        <x:v>3.6</x:v>
      </x:c>
      <x:c r="E259" s="10" t="s">
        <x:v>136</x:v>
      </x:c>
      <x:c r="F259" s="10">
        <x:v>2025</x:v>
      </x:c>
      <x:c r="G259" s="10" t="s">
        <x:v>51</x:v>
      </x:c>
      <x:c r="H259" s="10" t="s">
        <x:v>150</x:v>
      </x:c>
      <x:c r="I259" s="10" t="s">
        <x:v>151</x:v>
      </x:c>
      <x:c r="J259" s="10" t="s">
        <x:v>150</x:v>
      </x:c>
      <x:c r="K259" s="10" t="s">
        <x:v>152</x:v>
      </x:c>
      <x:c r="L259" s="10" t="s">
        <x:v>153</x:v>
      </x:c>
      <x:c r="M259" s="10" t="s">
        <x:v>134</x:v>
      </x:c>
      <x:c r="N259" s="13">
        <x:v>0.11111111110000001</x:v>
      </x:c>
      <x:c r="O259" s="13">
        <x:v>0.11111111110000001</x:v>
      </x:c>
      <x:c r="P259" s="13">
        <x:v>1.2345679E-2</x:v>
      </x:c>
      <x:c r="Q259" s="11" t="b">
        <x:v>0</x:v>
      </x:c>
      <x:c r="R259" s="10"/>
      <x:c r="S259" s="10"/>
      <x:c r="T259" s="12" t="n">
        <x:f t="shared" ca="1" si="17">(COUNTIF($D$245:$D$271,"&gt;"&amp;D259)+(COUNTIF($D$245:$D$271,"="&amp;D259)-1)/2)/26*100</x:f>
        <x:v>92.3076923076923</x:v>
      </x:c>
      <x:c r="U259" s="12" t="n">
        <x:f t="shared" ca="1" si="18">T259*N259</x:f>
        <x:v>10.256410255384615</x:v>
      </x:c>
      <x:c r="V259" s="12" t="n">
        <x:f t="shared" ca="1" si="19">U259/9</x:f>
        <x:v>1.1396011394871794</x:v>
      </x:c>
    </x:row>
    <x:row r="260">
      <x:c r="A260" s="10" t="s">
        <x:v>149</x:v>
      </x:c>
      <x:c r="B260" s="10" t="s">
        <x:v>85</x:v>
      </x:c>
      <x:c r="C260" s="10" t="s">
        <x:v>86</x:v>
      </x:c>
      <x:c r="D260" s="12">
        <x:v>8.1999999999999993</x:v>
      </x:c>
      <x:c r="E260" s="10" t="s">
        <x:v>136</x:v>
      </x:c>
      <x:c r="F260" s="10">
        <x:v>2025</x:v>
      </x:c>
      <x:c r="G260" s="10" t="s">
        <x:v>51</x:v>
      </x:c>
      <x:c r="H260" s="10" t="s">
        <x:v>150</x:v>
      </x:c>
      <x:c r="I260" s="10" t="s">
        <x:v>151</x:v>
      </x:c>
      <x:c r="J260" s="10" t="s">
        <x:v>150</x:v>
      </x:c>
      <x:c r="K260" s="10" t="s">
        <x:v>152</x:v>
      </x:c>
      <x:c r="L260" s="10" t="s">
        <x:v>153</x:v>
      </x:c>
      <x:c r="M260" s="10" t="s">
        <x:v>134</x:v>
      </x:c>
      <x:c r="N260" s="13">
        <x:v>0.11111111110000001</x:v>
      </x:c>
      <x:c r="O260" s="13">
        <x:v>0.11111111110000001</x:v>
      </x:c>
      <x:c r="P260" s="13">
        <x:v>1.2345679E-2</x:v>
      </x:c>
      <x:c r="Q260" s="11" t="b">
        <x:v>0</x:v>
      </x:c>
      <x:c r="R260" s="10"/>
      <x:c r="S260" s="10"/>
      <x:c r="T260" s="12" t="n">
        <x:f t="shared" ca="1" si="17">(COUNTIF($D$245:$D$271,"&gt;"&amp;D260)+(COUNTIF($D$245:$D$271,"="&amp;D260)-1)/2)/26*100</x:f>
        <x:v>46.15384615384615</x:v>
      </x:c>
      <x:c r="U260" s="12" t="n">
        <x:f t="shared" ca="1" si="18">T260*N260</x:f>
        <x:v>5.128205127692308</x:v>
      </x:c>
      <x:c r="V260" s="12" t="n">
        <x:f t="shared" ca="1" si="19">U260/9</x:f>
        <x:v>0.5698005697435897</x:v>
      </x:c>
    </x:row>
    <x:row r="261">
      <x:c r="A261" s="10" t="s">
        <x:v>149</x:v>
      </x:c>
      <x:c r="B261" s="10" t="s">
        <x:v>87</x:v>
      </x:c>
      <x:c r="C261" s="10" t="s">
        <x:v>88</x:v>
      </x:c>
      <x:c r="D261" s="12">
        <x:v>5.9</x:v>
      </x:c>
      <x:c r="E261" s="10" t="s">
        <x:v>136</x:v>
      </x:c>
      <x:c r="F261" s="10">
        <x:v>2025</x:v>
      </x:c>
      <x:c r="G261" s="10" t="s">
        <x:v>51</x:v>
      </x:c>
      <x:c r="H261" s="10" t="s">
        <x:v>150</x:v>
      </x:c>
      <x:c r="I261" s="10" t="s">
        <x:v>151</x:v>
      </x:c>
      <x:c r="J261" s="10" t="s">
        <x:v>150</x:v>
      </x:c>
      <x:c r="K261" s="10" t="s">
        <x:v>152</x:v>
      </x:c>
      <x:c r="L261" s="10" t="s">
        <x:v>153</x:v>
      </x:c>
      <x:c r="M261" s="10" t="s">
        <x:v>134</x:v>
      </x:c>
      <x:c r="N261" s="13">
        <x:v>0.11111111110000001</x:v>
      </x:c>
      <x:c r="O261" s="13">
        <x:v>0.11111111110000001</x:v>
      </x:c>
      <x:c r="P261" s="13">
        <x:v>1.2345679E-2</x:v>
      </x:c>
      <x:c r="Q261" s="11" t="b">
        <x:v>0</x:v>
      </x:c>
      <x:c r="R261" s="10"/>
      <x:c r="S261" s="10"/>
      <x:c r="T261" s="12" t="n">
        <x:f t="shared" ca="1" si="17">(COUNTIF($D$245:$D$271,"&gt;"&amp;D261)+(COUNTIF($D$245:$D$271,"="&amp;D261)-1)/2)/26*100</x:f>
        <x:v>80.76923076923077</x:v>
      </x:c>
      <x:c r="U261" s="12" t="n">
        <x:f t="shared" ca="1" si="18">T261*N261</x:f>
        <x:v>8.97435897346154</x:v>
      </x:c>
      <x:c r="V261" s="12" t="n">
        <x:f t="shared" ca="1" si="19">U261/9</x:f>
        <x:v>0.9971509970512822</x:v>
      </x:c>
    </x:row>
    <x:row r="262">
      <x:c r="A262" s="10" t="s">
        <x:v>149</x:v>
      </x:c>
      <x:c r="B262" s="10" t="s">
        <x:v>89</x:v>
      </x:c>
      <x:c r="C262" s="10" t="s">
        <x:v>90</x:v>
      </x:c>
      <x:c r="D262" s="12">
        <x:v>7.8</x:v>
      </x:c>
      <x:c r="E262" s="10" t="s">
        <x:v>136</x:v>
      </x:c>
      <x:c r="F262" s="10">
        <x:v>2024</x:v>
      </x:c>
      <x:c r="G262" s="10" t="s">
        <x:v>51</x:v>
      </x:c>
      <x:c r="H262" s="10" t="s">
        <x:v>150</x:v>
      </x:c>
      <x:c r="I262" s="10" t="s">
        <x:v>151</x:v>
      </x:c>
      <x:c r="J262" s="10" t="s">
        <x:v>150</x:v>
      </x:c>
      <x:c r="K262" s="10" t="s">
        <x:v>152</x:v>
      </x:c>
      <x:c r="L262" s="10" t="s">
        <x:v>153</x:v>
      </x:c>
      <x:c r="M262" s="10" t="s">
        <x:v>134</x:v>
      </x:c>
      <x:c r="N262" s="13">
        <x:v>0.11111111110000001</x:v>
      </x:c>
      <x:c r="O262" s="13">
        <x:v>0.11111111110000001</x:v>
      </x:c>
      <x:c r="P262" s="13">
        <x:v>1.2345679E-2</x:v>
      </x:c>
      <x:c r="Q262" s="11" t="b">
        <x:v>1</x:v>
      </x:c>
      <x:c r="R262" s="10" t="s">
        <x:v>154</x:v>
      </x:c>
      <x:c r="S262" s="10"/>
      <x:c r="T262" s="12" t="n">
        <x:f t="shared" ca="1" si="17">(COUNTIF($D$245:$D$271,"&gt;"&amp;D262)+(COUNTIF($D$245:$D$271,"="&amp;D262)-1)/2)/26*100</x:f>
        <x:v>50</x:v>
      </x:c>
      <x:c r="U262" s="12" t="n">
        <x:f t="shared" ca="1" si="18">T262*N262</x:f>
        <x:v>5.555555555000001</x:v>
      </x:c>
      <x:c r="V262" s="12" t="n">
        <x:f t="shared" ca="1" si="19">U262/9</x:f>
        <x:v>0.6172839505555556</x:v>
      </x:c>
    </x:row>
    <x:row r="263">
      <x:c r="A263" s="10" t="s">
        <x:v>149</x:v>
      </x:c>
      <x:c r="B263" s="10" t="s">
        <x:v>91</x:v>
      </x:c>
      <x:c r="C263" s="10" t="s">
        <x:v>92</x:v>
      </x:c>
      <x:c r="D263" s="12">
        <x:v>8.8000000000000007</x:v>
      </x:c>
      <x:c r="E263" s="10" t="s">
        <x:v>136</x:v>
      </x:c>
      <x:c r="F263" s="10">
        <x:v>2025</x:v>
      </x:c>
      <x:c r="G263" s="10" t="s">
        <x:v>51</x:v>
      </x:c>
      <x:c r="H263" s="10" t="s">
        <x:v>150</x:v>
      </x:c>
      <x:c r="I263" s="10" t="s">
        <x:v>151</x:v>
      </x:c>
      <x:c r="J263" s="10" t="s">
        <x:v>150</x:v>
      </x:c>
      <x:c r="K263" s="10" t="s">
        <x:v>152</x:v>
      </x:c>
      <x:c r="L263" s="10" t="s">
        <x:v>153</x:v>
      </x:c>
      <x:c r="M263" s="10" t="s">
        <x:v>134</x:v>
      </x:c>
      <x:c r="N263" s="13">
        <x:v>0.11111111110000001</x:v>
      </x:c>
      <x:c r="O263" s="13">
        <x:v>0.11111111110000001</x:v>
      </x:c>
      <x:c r="P263" s="13">
        <x:v>1.2345679E-2</x:v>
      </x:c>
      <x:c r="Q263" s="11" t="b">
        <x:v>0</x:v>
      </x:c>
      <x:c r="R263" s="10"/>
      <x:c r="S263" s="10"/>
      <x:c r="T263" s="12" t="n">
        <x:f t="shared" ca="1" si="17">(COUNTIF($D$245:$D$271,"&gt;"&amp;D263)+(COUNTIF($D$245:$D$271,"="&amp;D263)-1)/2)/26*100</x:f>
        <x:v>34.61538461538461</x:v>
      </x:c>
      <x:c r="U263" s="12" t="n">
        <x:f t="shared" ca="1" si="18">T263*N263</x:f>
        <x:v>3.846153845769231</x:v>
      </x:c>
      <x:c r="V263" s="12" t="n">
        <x:f t="shared" ca="1" si="19">U263/9</x:f>
        <x:v>0.4273504273076923</x:v>
      </x:c>
    </x:row>
    <x:row r="264">
      <x:c r="A264" s="10" t="s">
        <x:v>149</x:v>
      </x:c>
      <x:c r="B264" s="10" t="s">
        <x:v>93</x:v>
      </x:c>
      <x:c r="C264" s="10" t="s">
        <x:v>94</x:v>
      </x:c>
      <x:c r="D264" s="12">
        <x:v>8.6</x:v>
      </x:c>
      <x:c r="E264" s="10" t="s">
        <x:v>136</x:v>
      </x:c>
      <x:c r="F264" s="10">
        <x:v>2025</x:v>
      </x:c>
      <x:c r="G264" s="10" t="s">
        <x:v>51</x:v>
      </x:c>
      <x:c r="H264" s="10" t="s">
        <x:v>150</x:v>
      </x:c>
      <x:c r="I264" s="10" t="s">
        <x:v>151</x:v>
      </x:c>
      <x:c r="J264" s="10" t="s">
        <x:v>150</x:v>
      </x:c>
      <x:c r="K264" s="10" t="s">
        <x:v>152</x:v>
      </x:c>
      <x:c r="L264" s="10" t="s">
        <x:v>153</x:v>
      </x:c>
      <x:c r="M264" s="10" t="s">
        <x:v>134</x:v>
      </x:c>
      <x:c r="N264" s="13">
        <x:v>0.11111111110000001</x:v>
      </x:c>
      <x:c r="O264" s="13">
        <x:v>0.11111111110000001</x:v>
      </x:c>
      <x:c r="P264" s="13">
        <x:v>1.2345679E-2</x:v>
      </x:c>
      <x:c r="Q264" s="11" t="b">
        <x:v>0</x:v>
      </x:c>
      <x:c r="R264" s="10"/>
      <x:c r="S264" s="10"/>
      <x:c r="T264" s="12" t="n">
        <x:f t="shared" ca="1" si="17">(COUNTIF($D$245:$D$271,"&gt;"&amp;D264)+(COUNTIF($D$245:$D$271,"="&amp;D264)-1)/2)/26*100</x:f>
        <x:v>40.38461538461539</x:v>
      </x:c>
      <x:c r="U264" s="12" t="n">
        <x:f t="shared" ca="1" si="18">T264*N264</x:f>
        <x:v>4.48717948673077</x:v>
      </x:c>
      <x:c r="V264" s="12" t="n">
        <x:f t="shared" ca="1" si="19">U264/9</x:f>
        <x:v>0.4985754985256411</x:v>
      </x:c>
    </x:row>
    <x:row r="265">
      <x:c r="A265" s="10" t="s">
        <x:v>149</x:v>
      </x:c>
      <x:c r="B265" s="10" t="s">
        <x:v>95</x:v>
      </x:c>
      <x:c r="C265" s="10" t="s">
        <x:v>96</x:v>
      </x:c>
      <x:c r="D265" s="12">
        <x:v>7.4</x:v>
      </x:c>
      <x:c r="E265" s="10" t="s">
        <x:v>136</x:v>
      </x:c>
      <x:c r="F265" s="10">
        <x:v>2025</x:v>
      </x:c>
      <x:c r="G265" s="10" t="s">
        <x:v>51</x:v>
      </x:c>
      <x:c r="H265" s="10" t="s">
        <x:v>150</x:v>
      </x:c>
      <x:c r="I265" s="10" t="s">
        <x:v>151</x:v>
      </x:c>
      <x:c r="J265" s="10" t="s">
        <x:v>150</x:v>
      </x:c>
      <x:c r="K265" s="10" t="s">
        <x:v>152</x:v>
      </x:c>
      <x:c r="L265" s="10" t="s">
        <x:v>153</x:v>
      </x:c>
      <x:c r="M265" s="10" t="s">
        <x:v>134</x:v>
      </x:c>
      <x:c r="N265" s="13">
        <x:v>0.11111111110000001</x:v>
      </x:c>
      <x:c r="O265" s="13">
        <x:v>0.11111111110000001</x:v>
      </x:c>
      <x:c r="P265" s="13">
        <x:v>1.2345679E-2</x:v>
      </x:c>
      <x:c r="Q265" s="11" t="b">
        <x:v>0</x:v>
      </x:c>
      <x:c r="R265" s="10"/>
      <x:c r="S265" s="10"/>
      <x:c r="T265" s="12" t="n">
        <x:f t="shared" ca="1" si="17">(COUNTIF($D$245:$D$271,"&gt;"&amp;D265)+(COUNTIF($D$245:$D$271,"="&amp;D265)-1)/2)/26*100</x:f>
        <x:v>53.84615384615385</x:v>
      </x:c>
      <x:c r="U265" s="12" t="n">
        <x:f t="shared" ca="1" si="18">T265*N265</x:f>
        <x:v>5.982905982307693</x:v>
      </x:c>
      <x:c r="V265" s="12" t="n">
        <x:f t="shared" ca="1" si="19">U265/9</x:f>
        <x:v>0.6647673313675214</x:v>
      </x:c>
    </x:row>
    <x:row r="266">
      <x:c r="A266" s="10" t="s">
        <x:v>149</x:v>
      </x:c>
      <x:c r="B266" s="10" t="s">
        <x:v>97</x:v>
      </x:c>
      <x:c r="C266" s="10" t="s">
        <x:v>98</x:v>
      </x:c>
      <x:c r="D266" s="12">
        <x:v>4</x:v>
      </x:c>
      <x:c r="E266" s="10" t="s">
        <x:v>136</x:v>
      </x:c>
      <x:c r="F266" s="10">
        <x:v>2025</x:v>
      </x:c>
      <x:c r="G266" s="10" t="s">
        <x:v>51</x:v>
      </x:c>
      <x:c r="H266" s="10" t="s">
        <x:v>150</x:v>
      </x:c>
      <x:c r="I266" s="10" t="s">
        <x:v>151</x:v>
      </x:c>
      <x:c r="J266" s="10" t="s">
        <x:v>150</x:v>
      </x:c>
      <x:c r="K266" s="10" t="s">
        <x:v>152</x:v>
      </x:c>
      <x:c r="L266" s="10" t="s">
        <x:v>153</x:v>
      </x:c>
      <x:c r="M266" s="10" t="s">
        <x:v>134</x:v>
      </x:c>
      <x:c r="N266" s="13">
        <x:v>0.11111111110000001</x:v>
      </x:c>
      <x:c r="O266" s="13">
        <x:v>0.11111111110000001</x:v>
      </x:c>
      <x:c r="P266" s="13">
        <x:v>1.2345679E-2</x:v>
      </x:c>
      <x:c r="Q266" s="11" t="b">
        <x:v>0</x:v>
      </x:c>
      <x:c r="R266" s="10"/>
      <x:c r="S266" s="10"/>
      <x:c r="T266" s="12" t="n">
        <x:f t="shared" ca="1" si="17">(COUNTIF($D$245:$D$271,"&gt;"&amp;D266)+(COUNTIF($D$245:$D$271,"="&amp;D266)-1)/2)/26*100</x:f>
        <x:v>88.46153846153845</x:v>
      </x:c>
      <x:c r="U266" s="12" t="n">
        <x:f t="shared" ca="1" si="18">T266*N266</x:f>
        <x:v>9.829059828076923</x:v>
      </x:c>
      <x:c r="V266" s="12" t="n">
        <x:f t="shared" ca="1" si="19">U266/9</x:f>
        <x:v>1.0921177586752138</x:v>
      </x:c>
    </x:row>
    <x:row r="267">
      <x:c r="A267" s="10" t="s">
        <x:v>149</x:v>
      </x:c>
      <x:c r="B267" s="10" t="s">
        <x:v>99</x:v>
      </x:c>
      <x:c r="C267" s="10" t="s">
        <x:v>100</x:v>
      </x:c>
      <x:c r="D267" s="12">
        <x:v>6.1</x:v>
      </x:c>
      <x:c r="E267" s="10" t="s">
        <x:v>136</x:v>
      </x:c>
      <x:c r="F267" s="10">
        <x:v>2025</x:v>
      </x:c>
      <x:c r="G267" s="10" t="s">
        <x:v>51</x:v>
      </x:c>
      <x:c r="H267" s="10" t="s">
        <x:v>150</x:v>
      </x:c>
      <x:c r="I267" s="10" t="s">
        <x:v>151</x:v>
      </x:c>
      <x:c r="J267" s="10" t="s">
        <x:v>150</x:v>
      </x:c>
      <x:c r="K267" s="10" t="s">
        <x:v>152</x:v>
      </x:c>
      <x:c r="L267" s="10" t="s">
        <x:v>153</x:v>
      </x:c>
      <x:c r="M267" s="10" t="s">
        <x:v>134</x:v>
      </x:c>
      <x:c r="N267" s="13">
        <x:v>0.11111111110000001</x:v>
      </x:c>
      <x:c r="O267" s="13">
        <x:v>0.11111111110000001</x:v>
      </x:c>
      <x:c r="P267" s="13">
        <x:v>1.2345679E-2</x:v>
      </x:c>
      <x:c r="Q267" s="11" t="b">
        <x:v>0</x:v>
      </x:c>
      <x:c r="R267" s="10"/>
      <x:c r="S267" s="10"/>
      <x:c r="T267" s="12" t="n">
        <x:f t="shared" ca="1" si="17">(COUNTIF($D$245:$D$271,"&gt;"&amp;D267)+(COUNTIF($D$245:$D$271,"="&amp;D267)-1)/2)/26*100</x:f>
        <x:v>75</x:v>
      </x:c>
      <x:c r="U267" s="12" t="n">
        <x:f t="shared" ca="1" si="18">T267*N267</x:f>
        <x:v>8.3333333325</x:v>
      </x:c>
      <x:c r="V267" s="12" t="n">
        <x:f t="shared" ca="1" si="19">U267/9</x:f>
        <x:v>0.9259259258333334</x:v>
      </x:c>
    </x:row>
    <x:row r="268">
      <x:c r="A268" s="10" t="s">
        <x:v>149</x:v>
      </x:c>
      <x:c r="B268" s="10" t="s">
        <x:v>101</x:v>
      </x:c>
      <x:c r="C268" s="10" t="s">
        <x:v>102</x:v>
      </x:c>
      <x:c r="D268" s="12">
        <x:v>15.5</x:v>
      </x:c>
      <x:c r="E268" s="10" t="s">
        <x:v>136</x:v>
      </x:c>
      <x:c r="F268" s="10">
        <x:v>2025</x:v>
      </x:c>
      <x:c r="G268" s="10" t="s">
        <x:v>51</x:v>
      </x:c>
      <x:c r="H268" s="10" t="s">
        <x:v>150</x:v>
      </x:c>
      <x:c r="I268" s="10" t="s">
        <x:v>151</x:v>
      </x:c>
      <x:c r="J268" s="10" t="s">
        <x:v>150</x:v>
      </x:c>
      <x:c r="K268" s="10" t="s">
        <x:v>152</x:v>
      </x:c>
      <x:c r="L268" s="10" t="s">
        <x:v>153</x:v>
      </x:c>
      <x:c r="M268" s="10" t="s">
        <x:v>134</x:v>
      </x:c>
      <x:c r="N268" s="13">
        <x:v>0.11111111110000001</x:v>
      </x:c>
      <x:c r="O268" s="13">
        <x:v>0.11111111110000001</x:v>
      </x:c>
      <x:c r="P268" s="13">
        <x:v>1.2345679E-2</x:v>
      </x:c>
      <x:c r="Q268" s="11" t="b">
        <x:v>0</x:v>
      </x:c>
      <x:c r="R268" s="10"/>
      <x:c r="S268" s="10"/>
      <x:c r="T268" s="12" t="n">
        <x:f t="shared" ca="1" si="17">(COUNTIF($D$245:$D$271,"&gt;"&amp;D268)+(COUNTIF($D$245:$D$271,"="&amp;D268)-1)/2)/26*100</x:f>
        <x:v>0</x:v>
      </x:c>
      <x:c r="U268" s="12" t="n">
        <x:f t="shared" ca="1" si="18">T268*N268</x:f>
        <x:v>0</x:v>
      </x:c>
      <x:c r="V268" s="12" t="n">
        <x:f t="shared" ca="1" si="19">U268/9</x:f>
        <x:v>0</x:v>
      </x:c>
    </x:row>
    <x:row r="269">
      <x:c r="A269" s="10" t="s">
        <x:v>149</x:v>
      </x:c>
      <x:c r="B269" s="10" t="s">
        <x:v>103</x:v>
      </x:c>
      <x:c r="C269" s="10" t="s">
        <x:v>104</x:v>
      </x:c>
      <x:c r="D269" s="12">
        <x:v>6.7</x:v>
      </x:c>
      <x:c r="E269" s="10" t="s">
        <x:v>136</x:v>
      </x:c>
      <x:c r="F269" s="10">
        <x:v>2025</x:v>
      </x:c>
      <x:c r="G269" s="10" t="s">
        <x:v>51</x:v>
      </x:c>
      <x:c r="H269" s="10" t="s">
        <x:v>150</x:v>
      </x:c>
      <x:c r="I269" s="10" t="s">
        <x:v>151</x:v>
      </x:c>
      <x:c r="J269" s="10" t="s">
        <x:v>150</x:v>
      </x:c>
      <x:c r="K269" s="10" t="s">
        <x:v>152</x:v>
      </x:c>
      <x:c r="L269" s="10" t="s">
        <x:v>153</x:v>
      </x:c>
      <x:c r="M269" s="10" t="s">
        <x:v>134</x:v>
      </x:c>
      <x:c r="N269" s="13">
        <x:v>0.11111111110000001</x:v>
      </x:c>
      <x:c r="O269" s="13">
        <x:v>0.11111111110000001</x:v>
      </x:c>
      <x:c r="P269" s="13">
        <x:v>1.2345679E-2</x:v>
      </x:c>
      <x:c r="Q269" s="11" t="b">
        <x:v>0</x:v>
      </x:c>
      <x:c r="R269" s="10"/>
      <x:c r="S269" s="10"/>
      <x:c r="T269" s="12" t="n">
        <x:f t="shared" ca="1" si="17">(COUNTIF($D$245:$D$271,"&gt;"&amp;D269)+(COUNTIF($D$245:$D$271,"="&amp;D269)-1)/2)/26*100</x:f>
        <x:v>69.23076923076923</x:v>
      </x:c>
      <x:c r="U269" s="12" t="n">
        <x:f t="shared" ca="1" si="18">T269*N269</x:f>
        <x:v>7.692307691538462</x:v>
      </x:c>
      <x:c r="V269" s="12" t="n">
        <x:f t="shared" ca="1" si="19">U269/9</x:f>
        <x:v>0.8547008546153846</x:v>
      </x:c>
    </x:row>
    <x:row r="270">
      <x:c r="A270" s="10" t="s">
        <x:v>149</x:v>
      </x:c>
      <x:c r="B270" s="10" t="s">
        <x:v>105</x:v>
      </x:c>
      <x:c r="C270" s="10" t="s">
        <x:v>106</x:v>
      </x:c>
      <x:c r="D270" s="12">
        <x:v>5.5</x:v>
      </x:c>
      <x:c r="E270" s="10" t="s">
        <x:v>136</x:v>
      </x:c>
      <x:c r="F270" s="10">
        <x:v>2025</x:v>
      </x:c>
      <x:c r="G270" s="10" t="s">
        <x:v>51</x:v>
      </x:c>
      <x:c r="H270" s="10" t="s">
        <x:v>150</x:v>
      </x:c>
      <x:c r="I270" s="10" t="s">
        <x:v>151</x:v>
      </x:c>
      <x:c r="J270" s="10" t="s">
        <x:v>150</x:v>
      </x:c>
      <x:c r="K270" s="10" t="s">
        <x:v>152</x:v>
      </x:c>
      <x:c r="L270" s="10" t="s">
        <x:v>153</x:v>
      </x:c>
      <x:c r="M270" s="10" t="s">
        <x:v>134</x:v>
      </x:c>
      <x:c r="N270" s="13">
        <x:v>0.11111111110000001</x:v>
      </x:c>
      <x:c r="O270" s="13">
        <x:v>0.11111111110000001</x:v>
      </x:c>
      <x:c r="P270" s="13">
        <x:v>1.2345679E-2</x:v>
      </x:c>
      <x:c r="Q270" s="11" t="b">
        <x:v>0</x:v>
      </x:c>
      <x:c r="R270" s="10"/>
      <x:c r="S270" s="10"/>
      <x:c r="T270" s="12" t="n">
        <x:f t="shared" ca="1" si="17">(COUNTIF($D$245:$D$271,"&gt;"&amp;D270)+(COUNTIF($D$245:$D$271,"="&amp;D270)-1)/2)/26*100</x:f>
        <x:v>84.61538461538461</x:v>
      </x:c>
      <x:c r="U270" s="12" t="n">
        <x:f t="shared" ca="1" si="18">T270*N270</x:f>
        <x:v>9.401709400769231</x:v>
      </x:c>
      <x:c r="V270" s="12" t="n">
        <x:f t="shared" ca="1" si="19">U270/9</x:f>
        <x:v>1.0446343778632479</x:v>
      </x:c>
    </x:row>
    <x:row r="271">
      <x:c r="A271" s="10" t="s">
        <x:v>149</x:v>
      </x:c>
      <x:c r="B271" s="10" t="s">
        <x:v>107</x:v>
      </x:c>
      <x:c r="C271" s="10" t="s">
        <x:v>108</x:v>
      </x:c>
      <x:c r="D271" s="12">
        <x:v>6.8</x:v>
      </x:c>
      <x:c r="E271" s="10" t="s">
        <x:v>136</x:v>
      </x:c>
      <x:c r="F271" s="10">
        <x:v>2025</x:v>
      </x:c>
      <x:c r="G271" s="10" t="s">
        <x:v>51</x:v>
      </x:c>
      <x:c r="H271" s="10" t="s">
        <x:v>150</x:v>
      </x:c>
      <x:c r="I271" s="10" t="s">
        <x:v>151</x:v>
      </x:c>
      <x:c r="J271" s="10" t="s">
        <x:v>150</x:v>
      </x:c>
      <x:c r="K271" s="10" t="s">
        <x:v>152</x:v>
      </x:c>
      <x:c r="L271" s="10" t="s">
        <x:v>153</x:v>
      </x:c>
      <x:c r="M271" s="10" t="s">
        <x:v>134</x:v>
      </x:c>
      <x:c r="N271" s="13">
        <x:v>0.11111111110000001</x:v>
      </x:c>
      <x:c r="O271" s="13">
        <x:v>0.11111111110000001</x:v>
      </x:c>
      <x:c r="P271" s="13">
        <x:v>1.2345679E-2</x:v>
      </x:c>
      <x:c r="Q271" s="11" t="b">
        <x:v>0</x:v>
      </x:c>
      <x:c r="R271" s="10"/>
      <x:c r="S271" s="10"/>
      <x:c r="T271" s="12" t="n">
        <x:f t="shared" ca="1" si="17">(COUNTIF($D$245:$D$271,"&gt;"&amp;D271)+(COUNTIF($D$245:$D$271,"="&amp;D271)-1)/2)/26*100</x:f>
        <x:v>65.38461538461539</x:v>
      </x:c>
      <x:c r="U271" s="12" t="n">
        <x:f t="shared" ca="1" si="18">T271*N271</x:f>
        <x:v>7.26495726423077</x:v>
      </x:c>
      <x:c r="V271" s="12" t="n">
        <x:f t="shared" ca="1" si="19">U271/9</x:f>
        <x:v>0.8072174738034188</x:v>
      </x:c>
    </x:row>
    <x:row r="272">
      <x:c r="A272" s="10" t="s">
        <x:v>155</x:v>
      </x:c>
      <x:c r="B272" s="10" t="s">
        <x:v>48</x:v>
      </x:c>
      <x:c r="C272" s="10" t="s">
        <x:v>49</x:v>
      </x:c>
      <x:c r="D272" s="12">
        <x:v>16.100000000000001</x:v>
      </x:c>
      <x:c r="E272" s="10" t="s">
        <x:v>156</x:v>
      </x:c>
      <x:c r="F272" s="10" t="s">
        <x:v>145</x:v>
      </x:c>
      <x:c r="G272" s="10"/>
      <x:c r="H272" s="10" t="s">
        <x:v>146</x:v>
      </x:c>
      <x:c r="I272" s="10" t="s">
        <x:v>147</x:v>
      </x:c>
      <x:c r="J272" s="10" t="s">
        <x:v>157</x:v>
      </x:c>
      <x:c r="K272" s="10" t="s">
        <x:v>54</x:v>
      </x:c>
      <x:c r="L272" s="10" t="s">
        <x:v>153</x:v>
      </x:c>
      <x:c r="M272" s="10" t="s">
        <x:v>134</x:v>
      </x:c>
      <x:c r="N272" s="13">
        <x:v>0.11111111110000001</x:v>
      </x:c>
      <x:c r="O272" s="13">
        <x:v>0.11111111110000001</x:v>
      </x:c>
      <x:c r="P272" s="13">
        <x:v>1.2345679E-2</x:v>
      </x:c>
      <x:c r="Q272" s="11" t="b">
        <x:v>0</x:v>
      </x:c>
      <x:c r="R272" s="10"/>
      <x:c r="S272" s="10"/>
      <x:c r="T272" s="12" t="n">
        <x:f t="shared" ref="T272:T298" ca="1" si="20">(COUNTIF($D$272:$D$298,"&lt;"&amp;D272)+(COUNTIF($D$272:$D$298,"="&amp;D272)-1)/2)/26*100</x:f>
        <x:v>61.53846153846154</x:v>
      </x:c>
      <x:c r="U272" s="12" t="n">
        <x:f t="shared" ca="1" si="18">T272*N272</x:f>
        <x:v>6.837606836923078</x:v>
      </x:c>
      <x:c r="V272" s="12" t="n">
        <x:f t="shared" ca="1" si="19">U272/9</x:f>
        <x:v>0.7597340929914531</x:v>
      </x:c>
    </x:row>
    <x:row r="273">
      <x:c r="A273" s="10" t="s">
        <x:v>155</x:v>
      </x:c>
      <x:c r="B273" s="10" t="s">
        <x:v>57</x:v>
      </x:c>
      <x:c r="C273" s="10" t="s">
        <x:v>58</x:v>
      </x:c>
      <x:c r="D273" s="12">
        <x:v>18</x:v>
      </x:c>
      <x:c r="E273" s="10" t="s">
        <x:v>156</x:v>
      </x:c>
      <x:c r="F273" s="10" t="s">
        <x:v>145</x:v>
      </x:c>
      <x:c r="G273" s="10"/>
      <x:c r="H273" s="10" t="s">
        <x:v>146</x:v>
      </x:c>
      <x:c r="I273" s="10" t="s">
        <x:v>147</x:v>
      </x:c>
      <x:c r="J273" s="10" t="s">
        <x:v>157</x:v>
      </x:c>
      <x:c r="K273" s="10" t="s">
        <x:v>54</x:v>
      </x:c>
      <x:c r="L273" s="10" t="s">
        <x:v>153</x:v>
      </x:c>
      <x:c r="M273" s="10" t="s">
        <x:v>134</x:v>
      </x:c>
      <x:c r="N273" s="13">
        <x:v>0.11111111110000001</x:v>
      </x:c>
      <x:c r="O273" s="13">
        <x:v>0.11111111110000001</x:v>
      </x:c>
      <x:c r="P273" s="13">
        <x:v>1.2345679E-2</x:v>
      </x:c>
      <x:c r="Q273" s="11" t="b">
        <x:v>0</x:v>
      </x:c>
      <x:c r="R273" s="10"/>
      <x:c r="S273" s="10"/>
      <x:c r="T273" s="12" t="n">
        <x:f t="shared" ca="1" si="20">(COUNTIF($D$272:$D$298,"&lt;"&amp;D273)+(COUNTIF($D$272:$D$298,"="&amp;D273)-1)/2)/26*100</x:f>
        <x:v>73.07692307692307</x:v>
      </x:c>
      <x:c r="U273" s="12" t="n">
        <x:f t="shared" ca="1" si="18">T273*N273</x:f>
        <x:v>8.119658118846154</x:v>
      </x:c>
      <x:c r="V273" s="12" t="n">
        <x:f t="shared" ca="1" si="19">U273/9</x:f>
        <x:v>0.9021842354273504</x:v>
      </x:c>
    </x:row>
    <x:row r="274">
      <x:c r="A274" s="10" t="s">
        <x:v>155</x:v>
      </x:c>
      <x:c r="B274" s="10" t="s">
        <x:v>59</x:v>
      </x:c>
      <x:c r="C274" s="10" t="s">
        <x:v>60</x:v>
      </x:c>
      <x:c r="D274" s="12">
        <x:v>6.1</x:v>
      </x:c>
      <x:c r="E274" s="10" t="s">
        <x:v>156</x:v>
      </x:c>
      <x:c r="F274" s="10" t="s">
        <x:v>145</x:v>
      </x:c>
      <x:c r="G274" s="10"/>
      <x:c r="H274" s="10" t="s">
        <x:v>146</x:v>
      </x:c>
      <x:c r="I274" s="10" t="s">
        <x:v>147</x:v>
      </x:c>
      <x:c r="J274" s="10" t="s">
        <x:v>157</x:v>
      </x:c>
      <x:c r="K274" s="10" t="s">
        <x:v>54</x:v>
      </x:c>
      <x:c r="L274" s="10" t="s">
        <x:v>153</x:v>
      </x:c>
      <x:c r="M274" s="10" t="s">
        <x:v>134</x:v>
      </x:c>
      <x:c r="N274" s="13">
        <x:v>0.11111111110000001</x:v>
      </x:c>
      <x:c r="O274" s="13">
        <x:v>0.11111111110000001</x:v>
      </x:c>
      <x:c r="P274" s="13">
        <x:v>1.2345679E-2</x:v>
      </x:c>
      <x:c r="Q274" s="11" t="b">
        <x:v>0</x:v>
      </x:c>
      <x:c r="R274" s="10"/>
      <x:c r="S274" s="10"/>
      <x:c r="T274" s="12" t="n">
        <x:f t="shared" ca="1" si="20">(COUNTIF($D$272:$D$298,"&lt;"&amp;D274)+(COUNTIF($D$272:$D$298,"="&amp;D274)-1)/2)/26*100</x:f>
        <x:v>3.8461538461538463</x:v>
      </x:c>
      <x:c r="U274" s="12" t="n">
        <x:f t="shared" ca="1" si="18">T274*N274</x:f>
        <x:v>0.42735042730769235</x:v>
      </x:c>
      <x:c r="V274" s="12" t="n">
        <x:f t="shared" ca="1" si="19">U274/9</x:f>
        <x:v>0.04748338081196582</x:v>
      </x:c>
    </x:row>
    <x:row r="275">
      <x:c r="A275" s="10" t="s">
        <x:v>155</x:v>
      </x:c>
      <x:c r="B275" s="10" t="s">
        <x:v>61</x:v>
      </x:c>
      <x:c r="C275" s="10" t="s">
        <x:v>62</x:v>
      </x:c>
      <x:c r="D275" s="12">
        <x:v>12</x:v>
      </x:c>
      <x:c r="E275" s="10" t="s">
        <x:v>156</x:v>
      </x:c>
      <x:c r="F275" s="10" t="s">
        <x:v>145</x:v>
      </x:c>
      <x:c r="G275" s="10"/>
      <x:c r="H275" s="10" t="s">
        <x:v>146</x:v>
      </x:c>
      <x:c r="I275" s="10" t="s">
        <x:v>147</x:v>
      </x:c>
      <x:c r="J275" s="10" t="s">
        <x:v>157</x:v>
      </x:c>
      <x:c r="K275" s="10" t="s">
        <x:v>54</x:v>
      </x:c>
      <x:c r="L275" s="10" t="s">
        <x:v>153</x:v>
      </x:c>
      <x:c r="M275" s="10" t="s">
        <x:v>134</x:v>
      </x:c>
      <x:c r="N275" s="13">
        <x:v>0.11111111110000001</x:v>
      </x:c>
      <x:c r="O275" s="13">
        <x:v>0.11111111110000001</x:v>
      </x:c>
      <x:c r="P275" s="13">
        <x:v>1.2345679E-2</x:v>
      </x:c>
      <x:c r="Q275" s="11" t="b">
        <x:v>0</x:v>
      </x:c>
      <x:c r="R275" s="10"/>
      <x:c r="S275" s="10"/>
      <x:c r="T275" s="12" t="n">
        <x:f t="shared" ca="1" si="20">(COUNTIF($D$272:$D$298,"&lt;"&amp;D275)+(COUNTIF($D$272:$D$298,"="&amp;D275)-1)/2)/26*100</x:f>
        <x:v>46.15384615384615</x:v>
      </x:c>
      <x:c r="U275" s="12" t="n">
        <x:f t="shared" ca="1" si="18">T275*N275</x:f>
        <x:v>5.128205127692308</x:v>
      </x:c>
      <x:c r="V275" s="12" t="n">
        <x:f t="shared" ca="1" si="19">U275/9</x:f>
        <x:v>0.5698005697435897</x:v>
      </x:c>
    </x:row>
    <x:row r="276">
      <x:c r="A276" s="10" t="s">
        <x:v>155</x:v>
      </x:c>
      <x:c r="B276" s="10" t="s">
        <x:v>63</x:v>
      </x:c>
      <x:c r="C276" s="10" t="s">
        <x:v>64</x:v>
      </x:c>
      <x:c r="D276" s="12">
        <x:v>11.1</x:v>
      </x:c>
      <x:c r="E276" s="10" t="s">
        <x:v>156</x:v>
      </x:c>
      <x:c r="F276" s="10" t="s">
        <x:v>145</x:v>
      </x:c>
      <x:c r="G276" s="10"/>
      <x:c r="H276" s="10" t="s">
        <x:v>146</x:v>
      </x:c>
      <x:c r="I276" s="10" t="s">
        <x:v>147</x:v>
      </x:c>
      <x:c r="J276" s="10" t="s">
        <x:v>157</x:v>
      </x:c>
      <x:c r="K276" s="10" t="s">
        <x:v>54</x:v>
      </x:c>
      <x:c r="L276" s="10" t="s">
        <x:v>153</x:v>
      </x:c>
      <x:c r="M276" s="10" t="s">
        <x:v>134</x:v>
      </x:c>
      <x:c r="N276" s="13">
        <x:v>0.11111111110000001</x:v>
      </x:c>
      <x:c r="O276" s="13">
        <x:v>0.11111111110000001</x:v>
      </x:c>
      <x:c r="P276" s="13">
        <x:v>1.2345679E-2</x:v>
      </x:c>
      <x:c r="Q276" s="11" t="b">
        <x:v>0</x:v>
      </x:c>
      <x:c r="R276" s="10"/>
      <x:c r="S276" s="10"/>
      <x:c r="T276" s="12" t="n">
        <x:f t="shared" ca="1" si="20">(COUNTIF($D$272:$D$298,"&lt;"&amp;D276)+(COUNTIF($D$272:$D$298,"="&amp;D276)-1)/2)/26*100</x:f>
        <x:v>34.61538461538461</x:v>
      </x:c>
      <x:c r="U276" s="12" t="n">
        <x:f t="shared" ca="1" si="18">T276*N276</x:f>
        <x:v>3.846153845769231</x:v>
      </x:c>
      <x:c r="V276" s="12" t="n">
        <x:f t="shared" ca="1" si="19">U276/9</x:f>
        <x:v>0.4273504273076923</x:v>
      </x:c>
    </x:row>
    <x:row r="277">
      <x:c r="A277" s="10" t="s">
        <x:v>155</x:v>
      </x:c>
      <x:c r="B277" s="10" t="s">
        <x:v>65</x:v>
      </x:c>
      <x:c r="C277" s="10" t="s">
        <x:v>66</x:v>
      </x:c>
      <x:c r="D277" s="12">
        <x:v>9.3000000000000007</x:v>
      </x:c>
      <x:c r="E277" s="10" t="s">
        <x:v>156</x:v>
      </x:c>
      <x:c r="F277" s="10" t="s">
        <x:v>145</x:v>
      </x:c>
      <x:c r="G277" s="10"/>
      <x:c r="H277" s="10" t="s">
        <x:v>146</x:v>
      </x:c>
      <x:c r="I277" s="10" t="s">
        <x:v>147</x:v>
      </x:c>
      <x:c r="J277" s="10" t="s">
        <x:v>157</x:v>
      </x:c>
      <x:c r="K277" s="10" t="s">
        <x:v>54</x:v>
      </x:c>
      <x:c r="L277" s="10" t="s">
        <x:v>153</x:v>
      </x:c>
      <x:c r="M277" s="10" t="s">
        <x:v>134</x:v>
      </x:c>
      <x:c r="N277" s="13">
        <x:v>0.11111111110000001</x:v>
      </x:c>
      <x:c r="O277" s="13">
        <x:v>0.11111111110000001</x:v>
      </x:c>
      <x:c r="P277" s="13">
        <x:v>1.2345679E-2</x:v>
      </x:c>
      <x:c r="Q277" s="11" t="b">
        <x:v>0</x:v>
      </x:c>
      <x:c r="R277" s="10"/>
      <x:c r="S277" s="10"/>
      <x:c r="T277" s="12" t="n">
        <x:f t="shared" ca="1" si="20">(COUNTIF($D$272:$D$298,"&lt;"&amp;D277)+(COUNTIF($D$272:$D$298,"="&amp;D277)-1)/2)/26*100</x:f>
        <x:v>15.384615384615385</x:v>
      </x:c>
      <x:c r="U277" s="12" t="n">
        <x:f t="shared" ca="1" si="18">T277*N277</x:f>
        <x:v>1.7094017092307694</x:v>
      </x:c>
      <x:c r="V277" s="12" t="n">
        <x:f t="shared" ca="1" si="19">U277/9</x:f>
        <x:v>0.18993352324786328</x:v>
      </x:c>
    </x:row>
    <x:row r="278">
      <x:c r="A278" s="10" t="s">
        <x:v>155</x:v>
      </x:c>
      <x:c r="B278" s="10" t="s">
        <x:v>67</x:v>
      </x:c>
      <x:c r="C278" s="10" t="s">
        <x:v>68</x:v>
      </x:c>
      <x:c r="D278" s="12">
        <x:v>31</x:v>
      </x:c>
      <x:c r="E278" s="10" t="s">
        <x:v>156</x:v>
      </x:c>
      <x:c r="F278" s="10" t="s">
        <x:v>145</x:v>
      </x:c>
      <x:c r="G278" s="10"/>
      <x:c r="H278" s="10" t="s">
        <x:v>146</x:v>
      </x:c>
      <x:c r="I278" s="10" t="s">
        <x:v>147</x:v>
      </x:c>
      <x:c r="J278" s="10" t="s">
        <x:v>157</x:v>
      </x:c>
      <x:c r="K278" s="10" t="s">
        <x:v>54</x:v>
      </x:c>
      <x:c r="L278" s="10" t="s">
        <x:v>153</x:v>
      </x:c>
      <x:c r="M278" s="10" t="s">
        <x:v>134</x:v>
      </x:c>
      <x:c r="N278" s="13">
        <x:v>0.11111111110000001</x:v>
      </x:c>
      <x:c r="O278" s="13">
        <x:v>0.11111111110000001</x:v>
      </x:c>
      <x:c r="P278" s="13">
        <x:v>1.2345679E-2</x:v>
      </x:c>
      <x:c r="Q278" s="11" t="b">
        <x:v>0</x:v>
      </x:c>
      <x:c r="R278" s="10"/>
      <x:c r="S278" s="10"/>
      <x:c r="T278" s="12" t="n">
        <x:f t="shared" ca="1" si="20">(COUNTIF($D$272:$D$298,"&lt;"&amp;D278)+(COUNTIF($D$272:$D$298,"="&amp;D278)-1)/2)/26*100</x:f>
        <x:v>96.15384615384616</x:v>
      </x:c>
      <x:c r="U278" s="12" t="n">
        <x:f t="shared" ca="1" si="18">T278*N278</x:f>
        <x:v>10.68376068269231</x:v>
      </x:c>
      <x:c r="V278" s="12" t="n">
        <x:f t="shared" ca="1" si="19">U278/9</x:f>
        <x:v>1.1870845202991456</x:v>
      </x:c>
    </x:row>
    <x:row r="279">
      <x:c r="A279" s="10" t="s">
        <x:v>155</x:v>
      </x:c>
      <x:c r="B279" s="10" t="s">
        <x:v>69</x:v>
      </x:c>
      <x:c r="C279" s="10" t="s">
        <x:v>70</x:v>
      </x:c>
      <x:c r="D279" s="12">
        <x:v>23.8</x:v>
      </x:c>
      <x:c r="E279" s="10" t="s">
        <x:v>156</x:v>
      </x:c>
      <x:c r="F279" s="10" t="s">
        <x:v>145</x:v>
      </x:c>
      <x:c r="G279" s="10"/>
      <x:c r="H279" s="10" t="s">
        <x:v>146</x:v>
      </x:c>
      <x:c r="I279" s="10" t="s">
        <x:v>147</x:v>
      </x:c>
      <x:c r="J279" s="10" t="s">
        <x:v>157</x:v>
      </x:c>
      <x:c r="K279" s="10" t="s">
        <x:v>54</x:v>
      </x:c>
      <x:c r="L279" s="10" t="s">
        <x:v>153</x:v>
      </x:c>
      <x:c r="M279" s="10" t="s">
        <x:v>134</x:v>
      </x:c>
      <x:c r="N279" s="13">
        <x:v>0.11111111110000001</x:v>
      </x:c>
      <x:c r="O279" s="13">
        <x:v>0.11111111110000001</x:v>
      </x:c>
      <x:c r="P279" s="13">
        <x:v>1.2345679E-2</x:v>
      </x:c>
      <x:c r="Q279" s="11" t="b">
        <x:v>0</x:v>
      </x:c>
      <x:c r="R279" s="10"/>
      <x:c r="S279" s="10"/>
      <x:c r="T279" s="12" t="n">
        <x:f t="shared" ca="1" si="20">(COUNTIF($D$272:$D$298,"&lt;"&amp;D279)+(COUNTIF($D$272:$D$298,"="&amp;D279)-1)/2)/26*100</x:f>
        <x:v>84.61538461538461</x:v>
      </x:c>
      <x:c r="U279" s="12" t="n">
        <x:f t="shared" ca="1" si="18">T279*N279</x:f>
        <x:v>9.401709400769231</x:v>
      </x:c>
      <x:c r="V279" s="12" t="n">
        <x:f t="shared" ca="1" si="19">U279/9</x:f>
        <x:v>1.0446343778632479</x:v>
      </x:c>
    </x:row>
    <x:row r="280">
      <x:c r="A280" s="10" t="s">
        <x:v>155</x:v>
      </x:c>
      <x:c r="B280" s="10" t="s">
        <x:v>71</x:v>
      </x:c>
      <x:c r="C280" s="10" t="s">
        <x:v>72</x:v>
      </x:c>
      <x:c r="D280" s="12">
        <x:v>5.2</x:v>
      </x:c>
      <x:c r="E280" s="10" t="s">
        <x:v>156</x:v>
      </x:c>
      <x:c r="F280" s="10" t="s">
        <x:v>145</x:v>
      </x:c>
      <x:c r="G280" s="10"/>
      <x:c r="H280" s="10" t="s">
        <x:v>146</x:v>
      </x:c>
      <x:c r="I280" s="10" t="s">
        <x:v>147</x:v>
      </x:c>
      <x:c r="J280" s="10" t="s">
        <x:v>157</x:v>
      </x:c>
      <x:c r="K280" s="10" t="s">
        <x:v>54</x:v>
      </x:c>
      <x:c r="L280" s="10" t="s">
        <x:v>153</x:v>
      </x:c>
      <x:c r="M280" s="10" t="s">
        <x:v>134</x:v>
      </x:c>
      <x:c r="N280" s="13">
        <x:v>0.11111111110000001</x:v>
      </x:c>
      <x:c r="O280" s="13">
        <x:v>0.11111111110000001</x:v>
      </x:c>
      <x:c r="P280" s="13">
        <x:v>1.2345679E-2</x:v>
      </x:c>
      <x:c r="Q280" s="11" t="b">
        <x:v>0</x:v>
      </x:c>
      <x:c r="R280" s="10"/>
      <x:c r="S280" s="10"/>
      <x:c r="T280" s="12" t="n">
        <x:f t="shared" ca="1" si="20">(COUNTIF($D$272:$D$298,"&lt;"&amp;D280)+(COUNTIF($D$272:$D$298,"="&amp;D280)-1)/2)/26*100</x:f>
        <x:v>0</x:v>
      </x:c>
      <x:c r="U280" s="12" t="n">
        <x:f t="shared" ca="1" si="18">T280*N280</x:f>
        <x:v>0</x:v>
      </x:c>
      <x:c r="V280" s="12" t="n">
        <x:f t="shared" ca="1" si="19">U280/9</x:f>
        <x:v>0</x:v>
      </x:c>
    </x:row>
    <x:row r="281">
      <x:c r="A281" s="10" t="s">
        <x:v>155</x:v>
      </x:c>
      <x:c r="B281" s="10" t="s">
        <x:v>73</x:v>
      </x:c>
      <x:c r="C281" s="10" t="s">
        <x:v>74</x:v>
      </x:c>
      <x:c r="D281" s="12">
        <x:v>15.8</x:v>
      </x:c>
      <x:c r="E281" s="10" t="s">
        <x:v>156</x:v>
      </x:c>
      <x:c r="F281" s="10" t="s">
        <x:v>145</x:v>
      </x:c>
      <x:c r="G281" s="10"/>
      <x:c r="H281" s="10" t="s">
        <x:v>146</x:v>
      </x:c>
      <x:c r="I281" s="10" t="s">
        <x:v>147</x:v>
      </x:c>
      <x:c r="J281" s="10" t="s">
        <x:v>157</x:v>
      </x:c>
      <x:c r="K281" s="10" t="s">
        <x:v>54</x:v>
      </x:c>
      <x:c r="L281" s="10" t="s">
        <x:v>153</x:v>
      </x:c>
      <x:c r="M281" s="10" t="s">
        <x:v>134</x:v>
      </x:c>
      <x:c r="N281" s="13">
        <x:v>0.11111111110000001</x:v>
      </x:c>
      <x:c r="O281" s="13">
        <x:v>0.11111111110000001</x:v>
      </x:c>
      <x:c r="P281" s="13">
        <x:v>1.2345679E-2</x:v>
      </x:c>
      <x:c r="Q281" s="11" t="b">
        <x:v>0</x:v>
      </x:c>
      <x:c r="R281" s="10"/>
      <x:c r="S281" s="10"/>
      <x:c r="T281" s="12" t="n">
        <x:f t="shared" ca="1" si="20">(COUNTIF($D$272:$D$298,"&lt;"&amp;D281)+(COUNTIF($D$272:$D$298,"="&amp;D281)-1)/2)/26*100</x:f>
        <x:v>57.692307692307686</x:v>
      </x:c>
      <x:c r="U281" s="12" t="n">
        <x:f t="shared" ca="1" si="18">T281*N281</x:f>
        <x:v>6.410256409615385</x:v>
      </x:c>
      <x:c r="V281" s="12" t="n">
        <x:f t="shared" ca="1" si="19">U281/9</x:f>
        <x:v>0.7122507121794872</x:v>
      </x:c>
    </x:row>
    <x:row r="282">
      <x:c r="A282" s="10" t="s">
        <x:v>155</x:v>
      </x:c>
      <x:c r="B282" s="10" t="s">
        <x:v>75</x:v>
      </x:c>
      <x:c r="C282" s="10" t="s">
        <x:v>76</x:v>
      </x:c>
      <x:c r="D282" s="12">
        <x:v>28.1</x:v>
      </x:c>
      <x:c r="E282" s="10" t="s">
        <x:v>156</x:v>
      </x:c>
      <x:c r="F282" s="10" t="s">
        <x:v>145</x:v>
      </x:c>
      <x:c r="G282" s="10"/>
      <x:c r="H282" s="10" t="s">
        <x:v>146</x:v>
      </x:c>
      <x:c r="I282" s="10" t="s">
        <x:v>147</x:v>
      </x:c>
      <x:c r="J282" s="10" t="s">
        <x:v>157</x:v>
      </x:c>
      <x:c r="K282" s="10" t="s">
        <x:v>54</x:v>
      </x:c>
      <x:c r="L282" s="10" t="s">
        <x:v>153</x:v>
      </x:c>
      <x:c r="M282" s="10" t="s">
        <x:v>134</x:v>
      </x:c>
      <x:c r="N282" s="13">
        <x:v>0.11111111110000001</x:v>
      </x:c>
      <x:c r="O282" s="13">
        <x:v>0.11111111110000001</x:v>
      </x:c>
      <x:c r="P282" s="13">
        <x:v>1.2345679E-2</x:v>
      </x:c>
      <x:c r="Q282" s="11" t="b">
        <x:v>0</x:v>
      </x:c>
      <x:c r="R282" s="10"/>
      <x:c r="S282" s="10"/>
      <x:c r="T282" s="12" t="n">
        <x:f t="shared" ca="1" si="20">(COUNTIF($D$272:$D$298,"&lt;"&amp;D282)+(COUNTIF($D$272:$D$298,"="&amp;D282)-1)/2)/26*100</x:f>
        <x:v>92.3076923076923</x:v>
      </x:c>
      <x:c r="U282" s="12" t="n">
        <x:f t="shared" ca="1" si="18">T282*N282</x:f>
        <x:v>10.256410255384615</x:v>
      </x:c>
      <x:c r="V282" s="12" t="n">
        <x:f t="shared" ca="1" si="19">U282/9</x:f>
        <x:v>1.1396011394871794</x:v>
      </x:c>
    </x:row>
    <x:row r="283">
      <x:c r="A283" s="10" t="s">
        <x:v>155</x:v>
      </x:c>
      <x:c r="B283" s="10" t="s">
        <x:v>77</x:v>
      </x:c>
      <x:c r="C283" s="10" t="s">
        <x:v>78</x:v>
      </x:c>
      <x:c r="D283" s="12">
        <x:v>15.5</x:v>
      </x:c>
      <x:c r="E283" s="10" t="s">
        <x:v>156</x:v>
      </x:c>
      <x:c r="F283" s="10" t="s">
        <x:v>145</x:v>
      </x:c>
      <x:c r="G283" s="10"/>
      <x:c r="H283" s="10" t="s">
        <x:v>146</x:v>
      </x:c>
      <x:c r="I283" s="10" t="s">
        <x:v>147</x:v>
      </x:c>
      <x:c r="J283" s="10" t="s">
        <x:v>157</x:v>
      </x:c>
      <x:c r="K283" s="10" t="s">
        <x:v>54</x:v>
      </x:c>
      <x:c r="L283" s="10" t="s">
        <x:v>153</x:v>
      </x:c>
      <x:c r="M283" s="10" t="s">
        <x:v>134</x:v>
      </x:c>
      <x:c r="N283" s="13">
        <x:v>0.11111111110000001</x:v>
      </x:c>
      <x:c r="O283" s="13">
        <x:v>0.11111111110000001</x:v>
      </x:c>
      <x:c r="P283" s="13">
        <x:v>1.2345679E-2</x:v>
      </x:c>
      <x:c r="Q283" s="11" t="b">
        <x:v>0</x:v>
      </x:c>
      <x:c r="R283" s="10"/>
      <x:c r="S283" s="10"/>
      <x:c r="T283" s="12" t="n">
        <x:f t="shared" ca="1" si="20">(COUNTIF($D$272:$D$298,"&lt;"&amp;D283)+(COUNTIF($D$272:$D$298,"="&amp;D283)-1)/2)/26*100</x:f>
        <x:v>53.84615384615385</x:v>
      </x:c>
      <x:c r="U283" s="12" t="n">
        <x:f t="shared" ca="1" si="18">T283*N283</x:f>
        <x:v>5.982905982307693</x:v>
      </x:c>
      <x:c r="V283" s="12" t="n">
        <x:f t="shared" ca="1" si="19">U283/9</x:f>
        <x:v>0.6647673313675214</x:v>
      </x:c>
    </x:row>
    <x:row r="284">
      <x:c r="A284" s="10" t="s">
        <x:v>155</x:v>
      </x:c>
      <x:c r="B284" s="10" t="s">
        <x:v>79</x:v>
      </x:c>
      <x:c r="C284" s="10" t="s">
        <x:v>80</x:v>
      </x:c>
      <x:c r="D284" s="12">
        <x:v>6.5</x:v>
      </x:c>
      <x:c r="E284" s="10" t="s">
        <x:v>156</x:v>
      </x:c>
      <x:c r="F284" s="10" t="s">
        <x:v>145</x:v>
      </x:c>
      <x:c r="G284" s="10"/>
      <x:c r="H284" s="10" t="s">
        <x:v>146</x:v>
      </x:c>
      <x:c r="I284" s="10" t="s">
        <x:v>147</x:v>
      </x:c>
      <x:c r="J284" s="10" t="s">
        <x:v>157</x:v>
      </x:c>
      <x:c r="K284" s="10" t="s">
        <x:v>54</x:v>
      </x:c>
      <x:c r="L284" s="10" t="s">
        <x:v>153</x:v>
      </x:c>
      <x:c r="M284" s="10" t="s">
        <x:v>134</x:v>
      </x:c>
      <x:c r="N284" s="13">
        <x:v>0.11111111110000001</x:v>
      </x:c>
      <x:c r="O284" s="13">
        <x:v>0.11111111110000001</x:v>
      </x:c>
      <x:c r="P284" s="13">
        <x:v>1.2345679E-2</x:v>
      </x:c>
      <x:c r="Q284" s="11" t="b">
        <x:v>0</x:v>
      </x:c>
      <x:c r="R284" s="10"/>
      <x:c r="S284" s="10"/>
      <x:c r="T284" s="12" t="n">
        <x:f t="shared" ca="1" si="20">(COUNTIF($D$272:$D$298,"&lt;"&amp;D284)+(COUNTIF($D$272:$D$298,"="&amp;D284)-1)/2)/26*100</x:f>
        <x:v>7.6923076923076925</x:v>
      </x:c>
      <x:c r="U284" s="12" t="n">
        <x:f t="shared" ca="1" si="18">T284*N284</x:f>
        <x:v>0.8547008546153847</x:v>
      </x:c>
      <x:c r="V284" s="12" t="n">
        <x:f t="shared" ca="1" si="19">U284/9</x:f>
        <x:v>0.09496676162393164</x:v>
      </x:c>
    </x:row>
    <x:row r="285">
      <x:c r="A285" s="10" t="s">
        <x:v>155</x:v>
      </x:c>
      <x:c r="B285" s="10" t="s">
        <x:v>81</x:v>
      </x:c>
      <x:c r="C285" s="10" t="s">
        <x:v>82</x:v>
      </x:c>
      <x:c r="D285" s="12">
        <x:v>10.6</x:v>
      </x:c>
      <x:c r="E285" s="10" t="s">
        <x:v>156</x:v>
      </x:c>
      <x:c r="F285" s="10" t="s">
        <x:v>145</x:v>
      </x:c>
      <x:c r="G285" s="10"/>
      <x:c r="H285" s="10" t="s">
        <x:v>146</x:v>
      </x:c>
      <x:c r="I285" s="10" t="s">
        <x:v>147</x:v>
      </x:c>
      <x:c r="J285" s="10" t="s">
        <x:v>157</x:v>
      </x:c>
      <x:c r="K285" s="10" t="s">
        <x:v>54</x:v>
      </x:c>
      <x:c r="L285" s="10" t="s">
        <x:v>153</x:v>
      </x:c>
      <x:c r="M285" s="10" t="s">
        <x:v>134</x:v>
      </x:c>
      <x:c r="N285" s="13">
        <x:v>0.11111111110000001</x:v>
      </x:c>
      <x:c r="O285" s="13">
        <x:v>0.11111111110000001</x:v>
      </x:c>
      <x:c r="P285" s="13">
        <x:v>1.2345679E-2</x:v>
      </x:c>
      <x:c r="Q285" s="11" t="b">
        <x:v>0</x:v>
      </x:c>
      <x:c r="R285" s="10"/>
      <x:c r="S285" s="10"/>
      <x:c r="T285" s="12" t="n">
        <x:f t="shared" ca="1" si="20">(COUNTIF($D$272:$D$298,"&lt;"&amp;D285)+(COUNTIF($D$272:$D$298,"="&amp;D285)-1)/2)/26*100</x:f>
        <x:v>26.923076923076923</x:v>
      </x:c>
      <x:c r="U285" s="12" t="n">
        <x:f t="shared" ca="1" si="18">T285*N285</x:f>
        <x:v>2.9914529911538463</x:v>
      </x:c>
      <x:c r="V285" s="12" t="n">
        <x:f t="shared" ca="1" si="19">U285/9</x:f>
        <x:v>0.3323836656837607</x:v>
      </x:c>
    </x:row>
    <x:row r="286">
      <x:c r="A286" s="10" t="s">
        <x:v>155</x:v>
      </x:c>
      <x:c r="B286" s="10" t="s">
        <x:v>83</x:v>
      </x:c>
      <x:c r="C286" s="10" t="s">
        <x:v>84</x:v>
      </x:c>
      <x:c r="D286" s="12">
        <x:v>14.6</x:v>
      </x:c>
      <x:c r="E286" s="10" t="s">
        <x:v>156</x:v>
      </x:c>
      <x:c r="F286" s="10" t="s">
        <x:v>145</x:v>
      </x:c>
      <x:c r="G286" s="10"/>
      <x:c r="H286" s="10" t="s">
        <x:v>146</x:v>
      </x:c>
      <x:c r="I286" s="10" t="s">
        <x:v>147</x:v>
      </x:c>
      <x:c r="J286" s="10" t="s">
        <x:v>157</x:v>
      </x:c>
      <x:c r="K286" s="10" t="s">
        <x:v>54</x:v>
      </x:c>
      <x:c r="L286" s="10" t="s">
        <x:v>153</x:v>
      </x:c>
      <x:c r="M286" s="10" t="s">
        <x:v>134</x:v>
      </x:c>
      <x:c r="N286" s="13">
        <x:v>0.11111111110000001</x:v>
      </x:c>
      <x:c r="O286" s="13">
        <x:v>0.11111111110000001</x:v>
      </x:c>
      <x:c r="P286" s="13">
        <x:v>1.2345679E-2</x:v>
      </x:c>
      <x:c r="Q286" s="11" t="b">
        <x:v>0</x:v>
      </x:c>
      <x:c r="R286" s="10"/>
      <x:c r="S286" s="10"/>
      <x:c r="T286" s="12" t="n">
        <x:f t="shared" ca="1" si="20">(COUNTIF($D$272:$D$298,"&lt;"&amp;D286)+(COUNTIF($D$272:$D$298,"="&amp;D286)-1)/2)/26*100</x:f>
        <x:v>50</x:v>
      </x:c>
      <x:c r="U286" s="12" t="n">
        <x:f t="shared" ca="1" si="18">T286*N286</x:f>
        <x:v>5.555555555000001</x:v>
      </x:c>
      <x:c r="V286" s="12" t="n">
        <x:f t="shared" ca="1" si="19">U286/9</x:f>
        <x:v>0.6172839505555556</x:v>
      </x:c>
    </x:row>
    <x:row r="287">
      <x:c r="A287" s="10" t="s">
        <x:v>155</x:v>
      </x:c>
      <x:c r="B287" s="10" t="s">
        <x:v>85</x:v>
      </x:c>
      <x:c r="C287" s="10" t="s">
        <x:v>86</x:v>
      </x:c>
      <x:c r="D287" s="12">
        <x:v>10.8</x:v>
      </x:c>
      <x:c r="E287" s="10" t="s">
        <x:v>156</x:v>
      </x:c>
      <x:c r="F287" s="10" t="s">
        <x:v>145</x:v>
      </x:c>
      <x:c r="G287" s="10"/>
      <x:c r="H287" s="10" t="s">
        <x:v>146</x:v>
      </x:c>
      <x:c r="I287" s="10" t="s">
        <x:v>147</x:v>
      </x:c>
      <x:c r="J287" s="10" t="s">
        <x:v>157</x:v>
      </x:c>
      <x:c r="K287" s="10" t="s">
        <x:v>54</x:v>
      </x:c>
      <x:c r="L287" s="10" t="s">
        <x:v>153</x:v>
      </x:c>
      <x:c r="M287" s="10" t="s">
        <x:v>134</x:v>
      </x:c>
      <x:c r="N287" s="13">
        <x:v>0.11111111110000001</x:v>
      </x:c>
      <x:c r="O287" s="13">
        <x:v>0.11111111110000001</x:v>
      </x:c>
      <x:c r="P287" s="13">
        <x:v>1.2345679E-2</x:v>
      </x:c>
      <x:c r="Q287" s="11" t="b">
        <x:v>0</x:v>
      </x:c>
      <x:c r="R287" s="10"/>
      <x:c r="S287" s="10"/>
      <x:c r="T287" s="12" t="n">
        <x:f t="shared" ca="1" si="20">(COUNTIF($D$272:$D$298,"&lt;"&amp;D287)+(COUNTIF($D$272:$D$298,"="&amp;D287)-1)/2)/26*100</x:f>
        <x:v>30.76923076923077</x:v>
      </x:c>
      <x:c r="U287" s="12" t="n">
        <x:f t="shared" ca="1" si="18">T287*N287</x:f>
        <x:v>3.418803418461539</x:v>
      </x:c>
      <x:c r="V287" s="12" t="n">
        <x:f t="shared" ca="1" si="19">U287/9</x:f>
        <x:v>0.37986704649572656</x:v>
      </x:c>
    </x:row>
    <x:row r="288">
      <x:c r="A288" s="10" t="s">
        <x:v>155</x:v>
      </x:c>
      <x:c r="B288" s="10" t="s">
        <x:v>87</x:v>
      </x:c>
      <x:c r="C288" s="10" t="s">
        <x:v>88</x:v>
      </x:c>
      <x:c r="D288" s="12">
        <x:v>10.4</x:v>
      </x:c>
      <x:c r="E288" s="10" t="s">
        <x:v>156</x:v>
      </x:c>
      <x:c r="F288" s="10" t="s">
        <x:v>145</x:v>
      </x:c>
      <x:c r="G288" s="10"/>
      <x:c r="H288" s="10" t="s">
        <x:v>146</x:v>
      </x:c>
      <x:c r="I288" s="10" t="s">
        <x:v>147</x:v>
      </x:c>
      <x:c r="J288" s="10" t="s">
        <x:v>157</x:v>
      </x:c>
      <x:c r="K288" s="10" t="s">
        <x:v>54</x:v>
      </x:c>
      <x:c r="L288" s="10" t="s">
        <x:v>153</x:v>
      </x:c>
      <x:c r="M288" s="10" t="s">
        <x:v>134</x:v>
      </x:c>
      <x:c r="N288" s="13">
        <x:v>0.11111111110000001</x:v>
      </x:c>
      <x:c r="O288" s="13">
        <x:v>0.11111111110000001</x:v>
      </x:c>
      <x:c r="P288" s="13">
        <x:v>1.2345679E-2</x:v>
      </x:c>
      <x:c r="Q288" s="11" t="b">
        <x:v>0</x:v>
      </x:c>
      <x:c r="R288" s="10"/>
      <x:c r="S288" s="10"/>
      <x:c r="T288" s="12" t="n">
        <x:f t="shared" ca="1" si="20">(COUNTIF($D$272:$D$298,"&lt;"&amp;D288)+(COUNTIF($D$272:$D$298,"="&amp;D288)-1)/2)/26*100</x:f>
        <x:v>23.076923076923077</x:v>
      </x:c>
      <x:c r="U288" s="12" t="n">
        <x:f t="shared" ca="1" si="18">T288*N288</x:f>
        <x:v>2.564102563846154</x:v>
      </x:c>
      <x:c r="V288" s="12" t="n">
        <x:f t="shared" ca="1" si="19">U288/9</x:f>
        <x:v>0.28490028487179486</x:v>
      </x:c>
    </x:row>
    <x:row r="289">
      <x:c r="A289" s="10" t="s">
        <x:v>155</x:v>
      </x:c>
      <x:c r="B289" s="10" t="s">
        <x:v>89</x:v>
      </x:c>
      <x:c r="C289" s="10" t="s">
        <x:v>90</x:v>
      </x:c>
      <x:c r="D289" s="12">
        <x:v>17.399999999999999</x:v>
      </x:c>
      <x:c r="E289" s="10" t="s">
        <x:v>156</x:v>
      </x:c>
      <x:c r="F289" s="10" t="s">
        <x:v>145</x:v>
      </x:c>
      <x:c r="G289" s="10"/>
      <x:c r="H289" s="10" t="s">
        <x:v>146</x:v>
      </x:c>
      <x:c r="I289" s="10" t="s">
        <x:v>147</x:v>
      </x:c>
      <x:c r="J289" s="10" t="s">
        <x:v>157</x:v>
      </x:c>
      <x:c r="K289" s="10" t="s">
        <x:v>54</x:v>
      </x:c>
      <x:c r="L289" s="10" t="s">
        <x:v>153</x:v>
      </x:c>
      <x:c r="M289" s="10" t="s">
        <x:v>134</x:v>
      </x:c>
      <x:c r="N289" s="13">
        <x:v>0.11111111110000001</x:v>
      </x:c>
      <x:c r="O289" s="13">
        <x:v>0.11111111110000001</x:v>
      </x:c>
      <x:c r="P289" s="13">
        <x:v>1.2345679E-2</x:v>
      </x:c>
      <x:c r="Q289" s="11" t="b">
        <x:v>0</x:v>
      </x:c>
      <x:c r="R289" s="10"/>
      <x:c r="S289" s="10"/>
      <x:c r="T289" s="12" t="n">
        <x:f t="shared" ca="1" si="20">(COUNTIF($D$272:$D$298,"&lt;"&amp;D289)+(COUNTIF($D$272:$D$298,"="&amp;D289)-1)/2)/26*100</x:f>
        <x:v>69.23076923076923</x:v>
      </x:c>
      <x:c r="U289" s="12" t="n">
        <x:f t="shared" ca="1" si="18">T289*N289</x:f>
        <x:v>7.692307691538462</x:v>
      </x:c>
      <x:c r="V289" s="12" t="n">
        <x:f t="shared" ca="1" si="19">U289/9</x:f>
        <x:v>0.8547008546153846</x:v>
      </x:c>
    </x:row>
    <x:row r="290">
      <x:c r="A290" s="10" t="s">
        <x:v>155</x:v>
      </x:c>
      <x:c r="B290" s="10" t="s">
        <x:v>91</x:v>
      </x:c>
      <x:c r="C290" s="10" t="s">
        <x:v>92</x:v>
      </x:c>
      <x:c r="D290" s="12">
        <x:v>11.4</x:v>
      </x:c>
      <x:c r="E290" s="10" t="s">
        <x:v>156</x:v>
      </x:c>
      <x:c r="F290" s="10" t="s">
        <x:v>145</x:v>
      </x:c>
      <x:c r="G290" s="10"/>
      <x:c r="H290" s="10" t="s">
        <x:v>146</x:v>
      </x:c>
      <x:c r="I290" s="10" t="s">
        <x:v>147</x:v>
      </x:c>
      <x:c r="J290" s="10" t="s">
        <x:v>157</x:v>
      </x:c>
      <x:c r="K290" s="10" t="s">
        <x:v>54</x:v>
      </x:c>
      <x:c r="L290" s="10" t="s">
        <x:v>153</x:v>
      </x:c>
      <x:c r="M290" s="10" t="s">
        <x:v>134</x:v>
      </x:c>
      <x:c r="N290" s="13">
        <x:v>0.11111111110000001</x:v>
      </x:c>
      <x:c r="O290" s="13">
        <x:v>0.11111111110000001</x:v>
      </x:c>
      <x:c r="P290" s="13">
        <x:v>1.2345679E-2</x:v>
      </x:c>
      <x:c r="Q290" s="11" t="b">
        <x:v>0</x:v>
      </x:c>
      <x:c r="R290" s="10"/>
      <x:c r="S290" s="10"/>
      <x:c r="T290" s="12" t="n">
        <x:f t="shared" ca="1" si="20">(COUNTIF($D$272:$D$298,"&lt;"&amp;D290)+(COUNTIF($D$272:$D$298,"="&amp;D290)-1)/2)/26*100</x:f>
        <x:v>38.46153846153847</x:v>
      </x:c>
      <x:c r="U290" s="12" t="n">
        <x:f t="shared" ca="1" si="18">T290*N290</x:f>
        <x:v>4.273504273076924</x:v>
      </x:c>
      <x:c r="V290" s="12" t="n">
        <x:f t="shared" ca="1" si="19">U290/9</x:f>
        <x:v>0.4748338081196582</x:v>
      </x:c>
    </x:row>
    <x:row r="291">
      <x:c r="A291" s="10" t="s">
        <x:v>155</x:v>
      </x:c>
      <x:c r="B291" s="10" t="s">
        <x:v>93</x:v>
      </x:c>
      <x:c r="C291" s="10" t="s">
        <x:v>94</x:v>
      </x:c>
      <x:c r="D291" s="12">
        <x:v>19.7</x:v>
      </x:c>
      <x:c r="E291" s="10" t="s">
        <x:v>156</x:v>
      </x:c>
      <x:c r="F291" s="10" t="s">
        <x:v>145</x:v>
      </x:c>
      <x:c r="G291" s="10"/>
      <x:c r="H291" s="10" t="s">
        <x:v>146</x:v>
      </x:c>
      <x:c r="I291" s="10" t="s">
        <x:v>147</x:v>
      </x:c>
      <x:c r="J291" s="10" t="s">
        <x:v>157</x:v>
      </x:c>
      <x:c r="K291" s="10" t="s">
        <x:v>54</x:v>
      </x:c>
      <x:c r="L291" s="10" t="s">
        <x:v>153</x:v>
      </x:c>
      <x:c r="M291" s="10" t="s">
        <x:v>134</x:v>
      </x:c>
      <x:c r="N291" s="13">
        <x:v>0.11111111110000001</x:v>
      </x:c>
      <x:c r="O291" s="13">
        <x:v>0.11111111110000001</x:v>
      </x:c>
      <x:c r="P291" s="13">
        <x:v>1.2345679E-2</x:v>
      </x:c>
      <x:c r="Q291" s="11" t="b">
        <x:v>0</x:v>
      </x:c>
      <x:c r="R291" s="10"/>
      <x:c r="S291" s="10"/>
      <x:c r="T291" s="12" t="n">
        <x:f t="shared" ca="1" si="20">(COUNTIF($D$272:$D$298,"&lt;"&amp;D291)+(COUNTIF($D$272:$D$298,"="&amp;D291)-1)/2)/26*100</x:f>
        <x:v>76.92307692307693</x:v>
      </x:c>
      <x:c r="U291" s="12" t="n">
        <x:f t="shared" ca="1" si="18">T291*N291</x:f>
        <x:v>8.547008546153847</x:v>
      </x:c>
      <x:c r="V291" s="12" t="n">
        <x:f t="shared" ca="1" si="19">U291/9</x:f>
        <x:v>0.9496676162393164</x:v>
      </x:c>
    </x:row>
    <x:row r="292">
      <x:c r="A292" s="10" t="s">
        <x:v>155</x:v>
      </x:c>
      <x:c r="B292" s="10" t="s">
        <x:v>95</x:v>
      </x:c>
      <x:c r="C292" s="10" t="s">
        <x:v>96</x:v>
      </x:c>
      <x:c r="D292" s="12">
        <x:v>25.9</x:v>
      </x:c>
      <x:c r="E292" s="10" t="s">
        <x:v>156</x:v>
      </x:c>
      <x:c r="F292" s="10" t="s">
        <x:v>145</x:v>
      </x:c>
      <x:c r="G292" s="10"/>
      <x:c r="H292" s="10" t="s">
        <x:v>146</x:v>
      </x:c>
      <x:c r="I292" s="10" t="s">
        <x:v>147</x:v>
      </x:c>
      <x:c r="J292" s="10" t="s">
        <x:v>157</x:v>
      </x:c>
      <x:c r="K292" s="10" t="s">
        <x:v>54</x:v>
      </x:c>
      <x:c r="L292" s="10" t="s">
        <x:v>153</x:v>
      </x:c>
      <x:c r="M292" s="10" t="s">
        <x:v>134</x:v>
      </x:c>
      <x:c r="N292" s="13">
        <x:v>0.11111111110000001</x:v>
      </x:c>
      <x:c r="O292" s="13">
        <x:v>0.11111111110000001</x:v>
      </x:c>
      <x:c r="P292" s="13">
        <x:v>1.2345679E-2</x:v>
      </x:c>
      <x:c r="Q292" s="11" t="b">
        <x:v>0</x:v>
      </x:c>
      <x:c r="R292" s="10"/>
      <x:c r="S292" s="10"/>
      <x:c r="T292" s="12" t="n">
        <x:f t="shared" ca="1" si="20">(COUNTIF($D$272:$D$298,"&lt;"&amp;D292)+(COUNTIF($D$272:$D$298,"="&amp;D292)-1)/2)/26*100</x:f>
        <x:v>88.46153846153845</x:v>
      </x:c>
      <x:c r="U292" s="12" t="n">
        <x:f t="shared" ca="1" si="18">T292*N292</x:f>
        <x:v>9.829059828076923</x:v>
      </x:c>
      <x:c r="V292" s="12" t="n">
        <x:f t="shared" ca="1" si="19">U292/9</x:f>
        <x:v>1.0921177586752138</x:v>
      </x:c>
    </x:row>
    <x:row r="293">
      <x:c r="A293" s="10" t="s">
        <x:v>155</x:v>
      </x:c>
      <x:c r="B293" s="10" t="s">
        <x:v>97</x:v>
      </x:c>
      <x:c r="C293" s="10" t="s">
        <x:v>98</x:v>
      </x:c>
      <x:c r="D293" s="12">
        <x:v>8.8000000000000007</x:v>
      </x:c>
      <x:c r="E293" s="10" t="s">
        <x:v>156</x:v>
      </x:c>
      <x:c r="F293" s="10" t="s">
        <x:v>145</x:v>
      </x:c>
      <x:c r="G293" s="10"/>
      <x:c r="H293" s="10" t="s">
        <x:v>146</x:v>
      </x:c>
      <x:c r="I293" s="10" t="s">
        <x:v>147</x:v>
      </x:c>
      <x:c r="J293" s="10" t="s">
        <x:v>157</x:v>
      </x:c>
      <x:c r="K293" s="10" t="s">
        <x:v>54</x:v>
      </x:c>
      <x:c r="L293" s="10" t="s">
        <x:v>153</x:v>
      </x:c>
      <x:c r="M293" s="10" t="s">
        <x:v>134</x:v>
      </x:c>
      <x:c r="N293" s="13">
        <x:v>0.11111111110000001</x:v>
      </x:c>
      <x:c r="O293" s="13">
        <x:v>0.11111111110000001</x:v>
      </x:c>
      <x:c r="P293" s="13">
        <x:v>1.2345679E-2</x:v>
      </x:c>
      <x:c r="Q293" s="11" t="b">
        <x:v>0</x:v>
      </x:c>
      <x:c r="R293" s="10"/>
      <x:c r="S293" s="10"/>
      <x:c r="T293" s="12" t="n">
        <x:f t="shared" ca="1" si="20">(COUNTIF($D$272:$D$298,"&lt;"&amp;D293)+(COUNTIF($D$272:$D$298,"="&amp;D293)-1)/2)/26*100</x:f>
        <x:v>11.538461538461538</x:v>
      </x:c>
      <x:c r="U293" s="12" t="n">
        <x:f t="shared" ca="1" si="18">T293*N293</x:f>
        <x:v>1.282051281923077</x:v>
      </x:c>
      <x:c r="V293" s="12" t="n">
        <x:f t="shared" ca="1" si="19">U293/9</x:f>
        <x:v>0.14245014243589743</x:v>
      </x:c>
    </x:row>
    <x:row r="294">
      <x:c r="A294" s="10" t="s">
        <x:v>155</x:v>
      </x:c>
      <x:c r="B294" s="10" t="s">
        <x:v>99</x:v>
      </x:c>
      <x:c r="C294" s="10" t="s">
        <x:v>100</x:v>
      </x:c>
      <x:c r="D294" s="12">
        <x:v>16.899999999999999</x:v>
      </x:c>
      <x:c r="E294" s="10" t="s">
        <x:v>156</x:v>
      </x:c>
      <x:c r="F294" s="10" t="s">
        <x:v>145</x:v>
      </x:c>
      <x:c r="G294" s="10"/>
      <x:c r="H294" s="10" t="s">
        <x:v>146</x:v>
      </x:c>
      <x:c r="I294" s="10" t="s">
        <x:v>147</x:v>
      </x:c>
      <x:c r="J294" s="10" t="s">
        <x:v>157</x:v>
      </x:c>
      <x:c r="K294" s="10" t="s">
        <x:v>54</x:v>
      </x:c>
      <x:c r="L294" s="10" t="s">
        <x:v>153</x:v>
      </x:c>
      <x:c r="M294" s="10" t="s">
        <x:v>134</x:v>
      </x:c>
      <x:c r="N294" s="13">
        <x:v>0.11111111110000001</x:v>
      </x:c>
      <x:c r="O294" s="13">
        <x:v>0.11111111110000001</x:v>
      </x:c>
      <x:c r="P294" s="13">
        <x:v>1.2345679E-2</x:v>
      </x:c>
      <x:c r="Q294" s="11" t="b">
        <x:v>0</x:v>
      </x:c>
      <x:c r="R294" s="10"/>
      <x:c r="S294" s="10"/>
      <x:c r="T294" s="12" t="n">
        <x:f t="shared" ca="1" si="20">(COUNTIF($D$272:$D$298,"&lt;"&amp;D294)+(COUNTIF($D$272:$D$298,"="&amp;D294)-1)/2)/26*100</x:f>
        <x:v>65.38461538461539</x:v>
      </x:c>
      <x:c r="U294" s="12" t="n">
        <x:f t="shared" ca="1" si="18">T294*N294</x:f>
        <x:v>7.26495726423077</x:v>
      </x:c>
      <x:c r="V294" s="12" t="n">
        <x:f t="shared" ca="1" si="19">U294/9</x:f>
        <x:v>0.8072174738034188</x:v>
      </x:c>
    </x:row>
    <x:row r="295">
      <x:c r="A295" s="10" t="s">
        <x:v>155</x:v>
      </x:c>
      <x:c r="B295" s="10" t="s">
        <x:v>101</x:v>
      </x:c>
      <x:c r="C295" s="10" t="s">
        <x:v>102</x:v>
      </x:c>
      <x:c r="D295" s="12">
        <x:v>10.199999999999999</x:v>
      </x:c>
      <x:c r="E295" s="10" t="s">
        <x:v>156</x:v>
      </x:c>
      <x:c r="F295" s="10" t="s">
        <x:v>145</x:v>
      </x:c>
      <x:c r="G295" s="10"/>
      <x:c r="H295" s="10" t="s">
        <x:v>146</x:v>
      </x:c>
      <x:c r="I295" s="10" t="s">
        <x:v>147</x:v>
      </x:c>
      <x:c r="J295" s="10" t="s">
        <x:v>157</x:v>
      </x:c>
      <x:c r="K295" s="10" t="s">
        <x:v>54</x:v>
      </x:c>
      <x:c r="L295" s="10" t="s">
        <x:v>153</x:v>
      </x:c>
      <x:c r="M295" s="10" t="s">
        <x:v>134</x:v>
      </x:c>
      <x:c r="N295" s="13">
        <x:v>0.11111111110000001</x:v>
      </x:c>
      <x:c r="O295" s="13">
        <x:v>0.11111111110000001</x:v>
      </x:c>
      <x:c r="P295" s="13">
        <x:v>1.2345679E-2</x:v>
      </x:c>
      <x:c r="Q295" s="11" t="b">
        <x:v>0</x:v>
      </x:c>
      <x:c r="R295" s="10"/>
      <x:c r="S295" s="10"/>
      <x:c r="T295" s="12" t="n">
        <x:f t="shared" ca="1" si="20">(COUNTIF($D$272:$D$298,"&lt;"&amp;D295)+(COUNTIF($D$272:$D$298,"="&amp;D295)-1)/2)/26*100</x:f>
        <x:v>19.230769230769234</x:v>
      </x:c>
      <x:c r="U295" s="12" t="n">
        <x:f t="shared" ca="1" si="18">T295*N295</x:f>
        <x:v>2.136752136538462</x:v>
      </x:c>
      <x:c r="V295" s="12" t="n">
        <x:f t="shared" ca="1" si="19">U295/9</x:f>
        <x:v>0.2374169040598291</x:v>
      </x:c>
    </x:row>
    <x:row r="296">
      <x:c r="A296" s="10" t="s">
        <x:v>155</x:v>
      </x:c>
      <x:c r="B296" s="10" t="s">
        <x:v>103</x:v>
      </x:c>
      <x:c r="C296" s="10" t="s">
        <x:v>104</x:v>
      </x:c>
      <x:c r="D296" s="12">
        <x:v>38.200000000000003</x:v>
      </x:c>
      <x:c r="E296" s="10" t="s">
        <x:v>156</x:v>
      </x:c>
      <x:c r="F296" s="10" t="s">
        <x:v>145</x:v>
      </x:c>
      <x:c r="G296" s="10"/>
      <x:c r="H296" s="10" t="s">
        <x:v>146</x:v>
      </x:c>
      <x:c r="I296" s="10" t="s">
        <x:v>147</x:v>
      </x:c>
      <x:c r="J296" s="10" t="s">
        <x:v>157</x:v>
      </x:c>
      <x:c r="K296" s="10" t="s">
        <x:v>54</x:v>
      </x:c>
      <x:c r="L296" s="10" t="s">
        <x:v>153</x:v>
      </x:c>
      <x:c r="M296" s="10" t="s">
        <x:v>134</x:v>
      </x:c>
      <x:c r="N296" s="13">
        <x:v>0.11111111110000001</x:v>
      </x:c>
      <x:c r="O296" s="13">
        <x:v>0.11111111110000001</x:v>
      </x:c>
      <x:c r="P296" s="13">
        <x:v>1.2345679E-2</x:v>
      </x:c>
      <x:c r="Q296" s="11" t="b">
        <x:v>0</x:v>
      </x:c>
      <x:c r="R296" s="10"/>
      <x:c r="S296" s="10"/>
      <x:c r="T296" s="12" t="n">
        <x:f t="shared" ca="1" si="20">(COUNTIF($D$272:$D$298,"&lt;"&amp;D296)+(COUNTIF($D$272:$D$298,"="&amp;D296)-1)/2)/26*100</x:f>
        <x:v>100</x:v>
      </x:c>
      <x:c r="U296" s="12" t="n">
        <x:f t="shared" ca="1" si="18">T296*N296</x:f>
        <x:v>11.111111110000001</x:v>
      </x:c>
      <x:c r="V296" s="12" t="n">
        <x:f t="shared" ca="1" si="19">U296/9</x:f>
        <x:v>1.2345679011111113</x:v>
      </x:c>
    </x:row>
    <x:row r="297">
      <x:c r="A297" s="10" t="s">
        <x:v>155</x:v>
      </x:c>
      <x:c r="B297" s="10" t="s">
        <x:v>105</x:v>
      </x:c>
      <x:c r="C297" s="10" t="s">
        <x:v>106</x:v>
      </x:c>
      <x:c r="D297" s="12">
        <x:v>22.8</x:v>
      </x:c>
      <x:c r="E297" s="10" t="s">
        <x:v>156</x:v>
      </x:c>
      <x:c r="F297" s="10" t="s">
        <x:v>145</x:v>
      </x:c>
      <x:c r="G297" s="10"/>
      <x:c r="H297" s="10" t="s">
        <x:v>146</x:v>
      </x:c>
      <x:c r="I297" s="10" t="s">
        <x:v>147</x:v>
      </x:c>
      <x:c r="J297" s="10" t="s">
        <x:v>157</x:v>
      </x:c>
      <x:c r="K297" s="10" t="s">
        <x:v>54</x:v>
      </x:c>
      <x:c r="L297" s="10" t="s">
        <x:v>153</x:v>
      </x:c>
      <x:c r="M297" s="10" t="s">
        <x:v>134</x:v>
      </x:c>
      <x:c r="N297" s="13">
        <x:v>0.11111111110000001</x:v>
      </x:c>
      <x:c r="O297" s="13">
        <x:v>0.11111111110000001</x:v>
      </x:c>
      <x:c r="P297" s="13">
        <x:v>1.2345679E-2</x:v>
      </x:c>
      <x:c r="Q297" s="11" t="b">
        <x:v>0</x:v>
      </x:c>
      <x:c r="R297" s="10"/>
      <x:c r="S297" s="10"/>
      <x:c r="T297" s="12" t="n">
        <x:f t="shared" ca="1" si="20">(COUNTIF($D$272:$D$298,"&lt;"&amp;D297)+(COUNTIF($D$272:$D$298,"="&amp;D297)-1)/2)/26*100</x:f>
        <x:v>80.76923076923077</x:v>
      </x:c>
      <x:c r="U297" s="12" t="n">
        <x:f t="shared" ca="1" si="18">T297*N297</x:f>
        <x:v>8.97435897346154</x:v>
      </x:c>
      <x:c r="V297" s="12" t="n">
        <x:f t="shared" ca="1" si="19">U297/9</x:f>
        <x:v>0.9971509970512822</x:v>
      </x:c>
    </x:row>
    <x:row r="298">
      <x:c r="A298" s="10" t="s">
        <x:v>155</x:v>
      </x:c>
      <x:c r="B298" s="10" t="s">
        <x:v>107</x:v>
      </x:c>
      <x:c r="C298" s="10" t="s">
        <x:v>108</x:v>
      </x:c>
      <x:c r="D298" s="12">
        <x:v>11.9</x:v>
      </x:c>
      <x:c r="E298" s="10" t="s">
        <x:v>156</x:v>
      </x:c>
      <x:c r="F298" s="10" t="s">
        <x:v>145</x:v>
      </x:c>
      <x:c r="G298" s="10"/>
      <x:c r="H298" s="10" t="s">
        <x:v>146</x:v>
      </x:c>
      <x:c r="I298" s="10" t="s">
        <x:v>147</x:v>
      </x:c>
      <x:c r="J298" s="10" t="s">
        <x:v>157</x:v>
      </x:c>
      <x:c r="K298" s="10" t="s">
        <x:v>54</x:v>
      </x:c>
      <x:c r="L298" s="10" t="s">
        <x:v>153</x:v>
      </x:c>
      <x:c r="M298" s="10" t="s">
        <x:v>134</x:v>
      </x:c>
      <x:c r="N298" s="13">
        <x:v>0.11111111110000001</x:v>
      </x:c>
      <x:c r="O298" s="13">
        <x:v>0.11111111110000001</x:v>
      </x:c>
      <x:c r="P298" s="13">
        <x:v>1.2345679E-2</x:v>
      </x:c>
      <x:c r="Q298" s="11" t="b">
        <x:v>0</x:v>
      </x:c>
      <x:c r="R298" s="10"/>
      <x:c r="S298" s="10"/>
      <x:c r="T298" s="12" t="n">
        <x:f t="shared" ca="1" si="20">(COUNTIF($D$272:$D$298,"&lt;"&amp;D298)+(COUNTIF($D$272:$D$298,"="&amp;D298)-1)/2)/26*100</x:f>
        <x:v>42.30769230769231</x:v>
      </x:c>
      <x:c r="U298" s="12" t="n">
        <x:f t="shared" ca="1" si="18">T298*N298</x:f>
        <x:v>4.700854700384616</x:v>
      </x:c>
      <x:c r="V298" s="12" t="n">
        <x:f t="shared" ca="1" si="19">U298/9</x:f>
        <x:v>0.5223171889316239</x:v>
      </x:c>
    </x:row>
    <x:row r="299">
      <x:c r="A299" s="10" t="s">
        <x:v>158</x:v>
      </x:c>
      <x:c r="B299" s="10" t="s">
        <x:v>48</x:v>
      </x:c>
      <x:c r="C299" s="10" t="s">
        <x:v>49</x:v>
      </x:c>
      <x:c r="D299" s="12">
        <x:v>34.26</x:v>
      </x:c>
      <x:c r="E299" s="10" t="s">
        <x:v>159</x:v>
      </x:c>
      <x:c r="F299" s="10" t="s">
        <x:v>145</x:v>
      </x:c>
      <x:c r="G299" s="10"/>
      <x:c r="H299" s="10" t="s">
        <x:v>146</x:v>
      </x:c>
      <x:c r="I299" s="10" t="s">
        <x:v>147</x:v>
      </x:c>
      <x:c r="J299" s="10" t="s">
        <x:v>160</x:v>
      </x:c>
      <x:c r="K299" s="10" t="s">
        <x:v>54</x:v>
      </x:c>
      <x:c r="L299" s="10" t="s">
        <x:v>153</x:v>
      </x:c>
      <x:c r="M299" s="10" t="s">
        <x:v>134</x:v>
      </x:c>
      <x:c r="N299" s="13">
        <x:v>0.11111111110000001</x:v>
      </x:c>
      <x:c r="O299" s="13">
        <x:v>0.11111111110000001</x:v>
      </x:c>
      <x:c r="P299" s="13">
        <x:v>1.2345679E-2</x:v>
      </x:c>
      <x:c r="Q299" s="11" t="b">
        <x:v>0</x:v>
      </x:c>
      <x:c r="R299" s="10"/>
      <x:c r="S299" s="10"/>
      <x:c r="T299" s="12" t="n">
        <x:f t="shared" ref="T299:T325" ca="1" si="21">(COUNTIF($D$299:$D$325,"&lt;"&amp;D299)+(COUNTIF($D$299:$D$325,"="&amp;D299)-1)/2)/26*100</x:f>
        <x:v>65.38461538461539</x:v>
      </x:c>
      <x:c r="U299" s="12" t="n">
        <x:f t="shared" ca="1" si="18">T299*N299</x:f>
        <x:v>7.26495726423077</x:v>
      </x:c>
      <x:c r="V299" s="12" t="n">
        <x:f t="shared" ca="1" si="19">U299/9</x:f>
        <x:v>0.8072174738034188</x:v>
      </x:c>
    </x:row>
    <x:row r="300">
      <x:c r="A300" s="10" t="s">
        <x:v>158</x:v>
      </x:c>
      <x:c r="B300" s="10" t="s">
        <x:v>57</x:v>
      </x:c>
      <x:c r="C300" s="10" t="s">
        <x:v>58</x:v>
      </x:c>
      <x:c r="D300" s="12">
        <x:v>29.69</x:v>
      </x:c>
      <x:c r="E300" s="10" t="s">
        <x:v>159</x:v>
      </x:c>
      <x:c r="F300" s="10" t="s">
        <x:v>145</x:v>
      </x:c>
      <x:c r="G300" s="10"/>
      <x:c r="H300" s="10" t="s">
        <x:v>146</x:v>
      </x:c>
      <x:c r="I300" s="10" t="s">
        <x:v>147</x:v>
      </x:c>
      <x:c r="J300" s="10" t="s">
        <x:v>160</x:v>
      </x:c>
      <x:c r="K300" s="10" t="s">
        <x:v>54</x:v>
      </x:c>
      <x:c r="L300" s="10" t="s">
        <x:v>153</x:v>
      </x:c>
      <x:c r="M300" s="10" t="s">
        <x:v>134</x:v>
      </x:c>
      <x:c r="N300" s="13">
        <x:v>0.11111111110000001</x:v>
      </x:c>
      <x:c r="O300" s="13">
        <x:v>0.11111111110000001</x:v>
      </x:c>
      <x:c r="P300" s="13">
        <x:v>1.2345679E-2</x:v>
      </x:c>
      <x:c r="Q300" s="11" t="b">
        <x:v>0</x:v>
      </x:c>
      <x:c r="R300" s="10"/>
      <x:c r="S300" s="10"/>
      <x:c r="T300" s="12" t="n">
        <x:f t="shared" ca="1" si="21">(COUNTIF($D$299:$D$325,"&lt;"&amp;D300)+(COUNTIF($D$299:$D$325,"="&amp;D300)-1)/2)/26*100</x:f>
        <x:v>46.15384615384615</x:v>
      </x:c>
      <x:c r="U300" s="12" t="n">
        <x:f t="shared" ca="1" si="18">T300*N300</x:f>
        <x:v>5.128205127692308</x:v>
      </x:c>
      <x:c r="V300" s="12" t="n">
        <x:f t="shared" ca="1" si="19">U300/9</x:f>
        <x:v>0.5698005697435897</x:v>
      </x:c>
    </x:row>
    <x:row r="301">
      <x:c r="A301" s="10" t="s">
        <x:v>158</x:v>
      </x:c>
      <x:c r="B301" s="10" t="s">
        <x:v>59</x:v>
      </x:c>
      <x:c r="C301" s="10" t="s">
        <x:v>60</x:v>
      </x:c>
      <x:c r="D301" s="12">
        <x:v>11.77</x:v>
      </x:c>
      <x:c r="E301" s="10" t="s">
        <x:v>159</x:v>
      </x:c>
      <x:c r="F301" s="10" t="s">
        <x:v>145</x:v>
      </x:c>
      <x:c r="G301" s="10"/>
      <x:c r="H301" s="10" t="s">
        <x:v>146</x:v>
      </x:c>
      <x:c r="I301" s="10" t="s">
        <x:v>147</x:v>
      </x:c>
      <x:c r="J301" s="10" t="s">
        <x:v>160</x:v>
      </x:c>
      <x:c r="K301" s="10" t="s">
        <x:v>54</x:v>
      </x:c>
      <x:c r="L301" s="10" t="s">
        <x:v>153</x:v>
      </x:c>
      <x:c r="M301" s="10" t="s">
        <x:v>134</x:v>
      </x:c>
      <x:c r="N301" s="13">
        <x:v>0.11111111110000001</x:v>
      </x:c>
      <x:c r="O301" s="13">
        <x:v>0.11111111110000001</x:v>
      </x:c>
      <x:c r="P301" s="13">
        <x:v>1.2345679E-2</x:v>
      </x:c>
      <x:c r="Q301" s="11" t="b">
        <x:v>0</x:v>
      </x:c>
      <x:c r="R301" s="10"/>
      <x:c r="S301" s="10"/>
      <x:c r="T301" s="12" t="n">
        <x:f t="shared" ca="1" si="21">(COUNTIF($D$299:$D$325,"&lt;"&amp;D301)+(COUNTIF($D$299:$D$325,"="&amp;D301)-1)/2)/26*100</x:f>
        <x:v>3.8461538461538463</x:v>
      </x:c>
      <x:c r="U301" s="12" t="n">
        <x:f t="shared" ca="1" si="18">T301*N301</x:f>
        <x:v>0.42735042730769235</x:v>
      </x:c>
      <x:c r="V301" s="12" t="n">
        <x:f t="shared" ca="1" si="19">U301/9</x:f>
        <x:v>0.04748338081196582</x:v>
      </x:c>
    </x:row>
    <x:row r="302">
      <x:c r="A302" s="10" t="s">
        <x:v>158</x:v>
      </x:c>
      <x:c r="B302" s="10" t="s">
        <x:v>61</x:v>
      </x:c>
      <x:c r="C302" s="10" t="s">
        <x:v>62</x:v>
      </x:c>
      <x:c r="D302" s="12">
        <x:v>18.260000000000002</x:v>
      </x:c>
      <x:c r="E302" s="10" t="s">
        <x:v>159</x:v>
      </x:c>
      <x:c r="F302" s="10" t="s">
        <x:v>145</x:v>
      </x:c>
      <x:c r="G302" s="10"/>
      <x:c r="H302" s="10" t="s">
        <x:v>146</x:v>
      </x:c>
      <x:c r="I302" s="10" t="s">
        <x:v>147</x:v>
      </x:c>
      <x:c r="J302" s="10" t="s">
        <x:v>160</x:v>
      </x:c>
      <x:c r="K302" s="10" t="s">
        <x:v>54</x:v>
      </x:c>
      <x:c r="L302" s="10" t="s">
        <x:v>153</x:v>
      </x:c>
      <x:c r="M302" s="10" t="s">
        <x:v>134</x:v>
      </x:c>
      <x:c r="N302" s="13">
        <x:v>0.11111111110000001</x:v>
      </x:c>
      <x:c r="O302" s="13">
        <x:v>0.11111111110000001</x:v>
      </x:c>
      <x:c r="P302" s="13">
        <x:v>1.2345679E-2</x:v>
      </x:c>
      <x:c r="Q302" s="11" t="b">
        <x:v>0</x:v>
      </x:c>
      <x:c r="R302" s="10"/>
      <x:c r="S302" s="10"/>
      <x:c r="T302" s="12" t="n">
        <x:f t="shared" ca="1" si="21">(COUNTIF($D$299:$D$325,"&lt;"&amp;D302)+(COUNTIF($D$299:$D$325,"="&amp;D302)-1)/2)/26*100</x:f>
        <x:v>7.6923076923076925</x:v>
      </x:c>
      <x:c r="U302" s="12" t="n">
        <x:f t="shared" ca="1" si="18">T302*N302</x:f>
        <x:v>0.8547008546153847</x:v>
      </x:c>
      <x:c r="V302" s="12" t="n">
        <x:f t="shared" ca="1" si="19">U302/9</x:f>
        <x:v>0.09496676162393164</x:v>
      </x:c>
    </x:row>
    <x:row r="303">
      <x:c r="A303" s="10" t="s">
        <x:v>158</x:v>
      </x:c>
      <x:c r="B303" s="10" t="s">
        <x:v>63</x:v>
      </x:c>
      <x:c r="C303" s="10" t="s">
        <x:v>64</x:v>
      </x:c>
      <x:c r="D303" s="12">
        <x:v>37.340000000000003</x:v>
      </x:c>
      <x:c r="E303" s="10" t="s">
        <x:v>159</x:v>
      </x:c>
      <x:c r="F303" s="10" t="s">
        <x:v>145</x:v>
      </x:c>
      <x:c r="G303" s="10"/>
      <x:c r="H303" s="10" t="s">
        <x:v>146</x:v>
      </x:c>
      <x:c r="I303" s="10" t="s">
        <x:v>147</x:v>
      </x:c>
      <x:c r="J303" s="10" t="s">
        <x:v>160</x:v>
      </x:c>
      <x:c r="K303" s="10" t="s">
        <x:v>54</x:v>
      </x:c>
      <x:c r="L303" s="10" t="s">
        <x:v>153</x:v>
      </x:c>
      <x:c r="M303" s="10" t="s">
        <x:v>134</x:v>
      </x:c>
      <x:c r="N303" s="13">
        <x:v>0.11111111110000001</x:v>
      </x:c>
      <x:c r="O303" s="13">
        <x:v>0.11111111110000001</x:v>
      </x:c>
      <x:c r="P303" s="13">
        <x:v>1.2345679E-2</x:v>
      </x:c>
      <x:c r="Q303" s="11" t="b">
        <x:v>0</x:v>
      </x:c>
      <x:c r="R303" s="10"/>
      <x:c r="S303" s="10"/>
      <x:c r="T303" s="12" t="n">
        <x:f t="shared" ca="1" si="21">(COUNTIF($D$299:$D$325,"&lt;"&amp;D303)+(COUNTIF($D$299:$D$325,"="&amp;D303)-1)/2)/26*100</x:f>
        <x:v>73.07692307692307</x:v>
      </x:c>
      <x:c r="U303" s="12" t="n">
        <x:f t="shared" ca="1" si="18">T303*N303</x:f>
        <x:v>8.119658118846154</x:v>
      </x:c>
      <x:c r="V303" s="12" t="n">
        <x:f t="shared" ca="1" si="19">U303/9</x:f>
        <x:v>0.9021842354273504</x:v>
      </x:c>
    </x:row>
    <x:row r="304">
      <x:c r="A304" s="10" t="s">
        <x:v>158</x:v>
      </x:c>
      <x:c r="B304" s="10" t="s">
        <x:v>65</x:v>
      </x:c>
      <x:c r="C304" s="10" t="s">
        <x:v>66</x:v>
      </x:c>
      <x:c r="D304" s="12">
        <x:v>24.21</x:v>
      </x:c>
      <x:c r="E304" s="10" t="s">
        <x:v>159</x:v>
      </x:c>
      <x:c r="F304" s="10" t="s">
        <x:v>145</x:v>
      </x:c>
      <x:c r="G304" s="10"/>
      <x:c r="H304" s="10" t="s">
        <x:v>146</x:v>
      </x:c>
      <x:c r="I304" s="10" t="s">
        <x:v>147</x:v>
      </x:c>
      <x:c r="J304" s="10" t="s">
        <x:v>160</x:v>
      </x:c>
      <x:c r="K304" s="10" t="s">
        <x:v>54</x:v>
      </x:c>
      <x:c r="L304" s="10" t="s">
        <x:v>153</x:v>
      </x:c>
      <x:c r="M304" s="10" t="s">
        <x:v>134</x:v>
      </x:c>
      <x:c r="N304" s="13">
        <x:v>0.11111111110000001</x:v>
      </x:c>
      <x:c r="O304" s="13">
        <x:v>0.11111111110000001</x:v>
      </x:c>
      <x:c r="P304" s="13">
        <x:v>1.2345679E-2</x:v>
      </x:c>
      <x:c r="Q304" s="11" t="b">
        <x:v>0</x:v>
      </x:c>
      <x:c r="R304" s="10"/>
      <x:c r="S304" s="10"/>
      <x:c r="T304" s="12" t="n">
        <x:f t="shared" ca="1" si="21">(COUNTIF($D$299:$D$325,"&lt;"&amp;D304)+(COUNTIF($D$299:$D$325,"="&amp;D304)-1)/2)/26*100</x:f>
        <x:v>26.923076923076923</x:v>
      </x:c>
      <x:c r="U304" s="12" t="n">
        <x:f t="shared" ca="1" si="18">T304*N304</x:f>
        <x:v>2.9914529911538463</x:v>
      </x:c>
      <x:c r="V304" s="12" t="n">
        <x:f t="shared" ca="1" si="19">U304/9</x:f>
        <x:v>0.3323836656837607</x:v>
      </x:c>
    </x:row>
    <x:row r="305">
      <x:c r="A305" s="10" t="s">
        <x:v>158</x:v>
      </x:c>
      <x:c r="B305" s="10" t="s">
        <x:v>67</x:v>
      </x:c>
      <x:c r="C305" s="10" t="s">
        <x:v>68</x:v>
      </x:c>
      <x:c r="D305" s="12">
        <x:v>53.04</x:v>
      </x:c>
      <x:c r="E305" s="10" t="s">
        <x:v>159</x:v>
      </x:c>
      <x:c r="F305" s="10" t="s">
        <x:v>145</x:v>
      </x:c>
      <x:c r="G305" s="10"/>
      <x:c r="H305" s="10" t="s">
        <x:v>146</x:v>
      </x:c>
      <x:c r="I305" s="10" t="s">
        <x:v>147</x:v>
      </x:c>
      <x:c r="J305" s="10" t="s">
        <x:v>160</x:v>
      </x:c>
      <x:c r="K305" s="10" t="s">
        <x:v>54</x:v>
      </x:c>
      <x:c r="L305" s="10" t="s">
        <x:v>153</x:v>
      </x:c>
      <x:c r="M305" s="10" t="s">
        <x:v>134</x:v>
      </x:c>
      <x:c r="N305" s="13">
        <x:v>0.11111111110000001</x:v>
      </x:c>
      <x:c r="O305" s="13">
        <x:v>0.11111111110000001</x:v>
      </x:c>
      <x:c r="P305" s="13">
        <x:v>1.2345679E-2</x:v>
      </x:c>
      <x:c r="Q305" s="11" t="b">
        <x:v>0</x:v>
      </x:c>
      <x:c r="R305" s="10"/>
      <x:c r="S305" s="10"/>
      <x:c r="T305" s="12" t="n">
        <x:f t="shared" ca="1" si="21">(COUNTIF($D$299:$D$325,"&lt;"&amp;D305)+(COUNTIF($D$299:$D$325,"="&amp;D305)-1)/2)/26*100</x:f>
        <x:v>88.46153846153845</x:v>
      </x:c>
      <x:c r="U305" s="12" t="n">
        <x:f t="shared" ca="1" si="18">T305*N305</x:f>
        <x:v>9.829059828076923</x:v>
      </x:c>
      <x:c r="V305" s="12" t="n">
        <x:f t="shared" ca="1" si="19">U305/9</x:f>
        <x:v>1.0921177586752138</x:v>
      </x:c>
    </x:row>
    <x:row r="306">
      <x:c r="A306" s="10" t="s">
        <x:v>158</x:v>
      </x:c>
      <x:c r="B306" s="10" t="s">
        <x:v>69</x:v>
      </x:c>
      <x:c r="C306" s="10" t="s">
        <x:v>70</x:v>
      </x:c>
      <x:c r="D306" s="12">
        <x:v>33.65</x:v>
      </x:c>
      <x:c r="E306" s="10" t="s">
        <x:v>159</x:v>
      </x:c>
      <x:c r="F306" s="10" t="s">
        <x:v>145</x:v>
      </x:c>
      <x:c r="G306" s="10"/>
      <x:c r="H306" s="10" t="s">
        <x:v>146</x:v>
      </x:c>
      <x:c r="I306" s="10" t="s">
        <x:v>147</x:v>
      </x:c>
      <x:c r="J306" s="10" t="s">
        <x:v>160</x:v>
      </x:c>
      <x:c r="K306" s="10" t="s">
        <x:v>54</x:v>
      </x:c>
      <x:c r="L306" s="10" t="s">
        <x:v>153</x:v>
      </x:c>
      <x:c r="M306" s="10" t="s">
        <x:v>134</x:v>
      </x:c>
      <x:c r="N306" s="13">
        <x:v>0.11111111110000001</x:v>
      </x:c>
      <x:c r="O306" s="13">
        <x:v>0.11111111110000001</x:v>
      </x:c>
      <x:c r="P306" s="13">
        <x:v>1.2345679E-2</x:v>
      </x:c>
      <x:c r="Q306" s="11" t="b">
        <x:v>0</x:v>
      </x:c>
      <x:c r="R306" s="10"/>
      <x:c r="S306" s="10"/>
      <x:c r="T306" s="12" t="n">
        <x:f t="shared" ca="1" si="21">(COUNTIF($D$299:$D$325,"&lt;"&amp;D306)+(COUNTIF($D$299:$D$325,"="&amp;D306)-1)/2)/26*100</x:f>
        <x:v>57.692307692307686</x:v>
      </x:c>
      <x:c r="U306" s="12" t="n">
        <x:f t="shared" ca="1" si="18">T306*N306</x:f>
        <x:v>6.410256409615385</x:v>
      </x:c>
      <x:c r="V306" s="12" t="n">
        <x:f t="shared" ca="1" si="19">U306/9</x:f>
        <x:v>0.7122507121794872</x:v>
      </x:c>
    </x:row>
    <x:row r="307">
      <x:c r="A307" s="10" t="s">
        <x:v>158</x:v>
      </x:c>
      <x:c r="B307" s="10" t="s">
        <x:v>71</x:v>
      </x:c>
      <x:c r="C307" s="10" t="s">
        <x:v>72</x:v>
      </x:c>
      <x:c r="D307" s="12">
        <x:v>27.47</x:v>
      </x:c>
      <x:c r="E307" s="10" t="s">
        <x:v>159</x:v>
      </x:c>
      <x:c r="F307" s="10" t="s">
        <x:v>145</x:v>
      </x:c>
      <x:c r="G307" s="10"/>
      <x:c r="H307" s="10" t="s">
        <x:v>146</x:v>
      </x:c>
      <x:c r="I307" s="10" t="s">
        <x:v>147</x:v>
      </x:c>
      <x:c r="J307" s="10" t="s">
        <x:v>160</x:v>
      </x:c>
      <x:c r="K307" s="10" t="s">
        <x:v>54</x:v>
      </x:c>
      <x:c r="L307" s="10" t="s">
        <x:v>153</x:v>
      </x:c>
      <x:c r="M307" s="10" t="s">
        <x:v>134</x:v>
      </x:c>
      <x:c r="N307" s="13">
        <x:v>0.11111111110000001</x:v>
      </x:c>
      <x:c r="O307" s="13">
        <x:v>0.11111111110000001</x:v>
      </x:c>
      <x:c r="P307" s="13">
        <x:v>1.2345679E-2</x:v>
      </x:c>
      <x:c r="Q307" s="11" t="b">
        <x:v>0</x:v>
      </x:c>
      <x:c r="R307" s="10"/>
      <x:c r="S307" s="10"/>
      <x:c r="T307" s="12" t="n">
        <x:f t="shared" ca="1" si="21">(COUNTIF($D$299:$D$325,"&lt;"&amp;D307)+(COUNTIF($D$299:$D$325,"="&amp;D307)-1)/2)/26*100</x:f>
        <x:v>34.61538461538461</x:v>
      </x:c>
      <x:c r="U307" s="12" t="n">
        <x:f t="shared" ca="1" si="18">T307*N307</x:f>
        <x:v>3.846153845769231</x:v>
      </x:c>
      <x:c r="V307" s="12" t="n">
        <x:f t="shared" ca="1" si="19">U307/9</x:f>
        <x:v>0.4273504273076923</x:v>
      </x:c>
    </x:row>
    <x:row r="308">
      <x:c r="A308" s="10" t="s">
        <x:v>158</x:v>
      </x:c>
      <x:c r="B308" s="10" t="s">
        <x:v>73</x:v>
      </x:c>
      <x:c r="C308" s="10" t="s">
        <x:v>74</x:v>
      </x:c>
      <x:c r="D308" s="12">
        <x:v>38.86</x:v>
      </x:c>
      <x:c r="E308" s="10" t="s">
        <x:v>159</x:v>
      </x:c>
      <x:c r="F308" s="10" t="s">
        <x:v>145</x:v>
      </x:c>
      <x:c r="G308" s="10"/>
      <x:c r="H308" s="10" t="s">
        <x:v>146</x:v>
      </x:c>
      <x:c r="I308" s="10" t="s">
        <x:v>147</x:v>
      </x:c>
      <x:c r="J308" s="10" t="s">
        <x:v>160</x:v>
      </x:c>
      <x:c r="K308" s="10" t="s">
        <x:v>54</x:v>
      </x:c>
      <x:c r="L308" s="10" t="s">
        <x:v>153</x:v>
      </x:c>
      <x:c r="M308" s="10" t="s">
        <x:v>134</x:v>
      </x:c>
      <x:c r="N308" s="13">
        <x:v>0.11111111110000001</x:v>
      </x:c>
      <x:c r="O308" s="13">
        <x:v>0.11111111110000001</x:v>
      </x:c>
      <x:c r="P308" s="13">
        <x:v>1.2345679E-2</x:v>
      </x:c>
      <x:c r="Q308" s="11" t="b">
        <x:v>0</x:v>
      </x:c>
      <x:c r="R308" s="10"/>
      <x:c r="S308" s="10"/>
      <x:c r="T308" s="12" t="n">
        <x:f t="shared" ca="1" si="21">(COUNTIF($D$299:$D$325,"&lt;"&amp;D308)+(COUNTIF($D$299:$D$325,"="&amp;D308)-1)/2)/26*100</x:f>
        <x:v>84.61538461538461</x:v>
      </x:c>
      <x:c r="U308" s="12" t="n">
        <x:f t="shared" ca="1" si="18">T308*N308</x:f>
        <x:v>9.401709400769231</x:v>
      </x:c>
      <x:c r="V308" s="12" t="n">
        <x:f t="shared" ca="1" si="19">U308/9</x:f>
        <x:v>1.0446343778632479</x:v>
      </x:c>
    </x:row>
    <x:row r="309">
      <x:c r="A309" s="10" t="s">
        <x:v>158</x:v>
      </x:c>
      <x:c r="B309" s="10" t="s">
        <x:v>75</x:v>
      </x:c>
      <x:c r="C309" s="10" t="s">
        <x:v>76</x:v>
      </x:c>
      <x:c r="D309" s="12">
        <x:v>54.91</x:v>
      </x:c>
      <x:c r="E309" s="10" t="s">
        <x:v>159</x:v>
      </x:c>
      <x:c r="F309" s="10" t="s">
        <x:v>145</x:v>
      </x:c>
      <x:c r="G309" s="10"/>
      <x:c r="H309" s="10" t="s">
        <x:v>146</x:v>
      </x:c>
      <x:c r="I309" s="10" t="s">
        <x:v>147</x:v>
      </x:c>
      <x:c r="J309" s="10" t="s">
        <x:v>160</x:v>
      </x:c>
      <x:c r="K309" s="10" t="s">
        <x:v>54</x:v>
      </x:c>
      <x:c r="L309" s="10" t="s">
        <x:v>153</x:v>
      </x:c>
      <x:c r="M309" s="10" t="s">
        <x:v>134</x:v>
      </x:c>
      <x:c r="N309" s="13">
        <x:v>0.11111111110000001</x:v>
      </x:c>
      <x:c r="O309" s="13">
        <x:v>0.11111111110000001</x:v>
      </x:c>
      <x:c r="P309" s="13">
        <x:v>1.2345679E-2</x:v>
      </x:c>
      <x:c r="Q309" s="11" t="b">
        <x:v>0</x:v>
      </x:c>
      <x:c r="R309" s="10"/>
      <x:c r="S309" s="10"/>
      <x:c r="T309" s="12" t="n">
        <x:f t="shared" ca="1" si="21">(COUNTIF($D$299:$D$325,"&lt;"&amp;D309)+(COUNTIF($D$299:$D$325,"="&amp;D309)-1)/2)/26*100</x:f>
        <x:v>96.15384615384616</x:v>
      </x:c>
      <x:c r="U309" s="12" t="n">
        <x:f t="shared" ca="1" si="18">T309*N309</x:f>
        <x:v>10.68376068269231</x:v>
      </x:c>
      <x:c r="V309" s="12" t="n">
        <x:f t="shared" ca="1" si="19">U309/9</x:f>
        <x:v>1.1870845202991456</x:v>
      </x:c>
    </x:row>
    <x:row r="310">
      <x:c r="A310" s="10" t="s">
        <x:v>158</x:v>
      </x:c>
      <x:c r="B310" s="10" t="s">
        <x:v>77</x:v>
      </x:c>
      <x:c r="C310" s="10" t="s">
        <x:v>78</x:v>
      </x:c>
      <x:c r="D310" s="12">
        <x:v>34.99</x:v>
      </x:c>
      <x:c r="E310" s="10" t="s">
        <x:v>159</x:v>
      </x:c>
      <x:c r="F310" s="10" t="s">
        <x:v>145</x:v>
      </x:c>
      <x:c r="G310" s="10"/>
      <x:c r="H310" s="10" t="s">
        <x:v>146</x:v>
      </x:c>
      <x:c r="I310" s="10" t="s">
        <x:v>147</x:v>
      </x:c>
      <x:c r="J310" s="10" t="s">
        <x:v>160</x:v>
      </x:c>
      <x:c r="K310" s="10" t="s">
        <x:v>54</x:v>
      </x:c>
      <x:c r="L310" s="10" t="s">
        <x:v>153</x:v>
      </x:c>
      <x:c r="M310" s="10" t="s">
        <x:v>134</x:v>
      </x:c>
      <x:c r="N310" s="13">
        <x:v>0.11111111110000001</x:v>
      </x:c>
      <x:c r="O310" s="13">
        <x:v>0.11111111110000001</x:v>
      </x:c>
      <x:c r="P310" s="13">
        <x:v>1.2345679E-2</x:v>
      </x:c>
      <x:c r="Q310" s="11" t="b">
        <x:v>0</x:v>
      </x:c>
      <x:c r="R310" s="10"/>
      <x:c r="S310" s="10"/>
      <x:c r="T310" s="12" t="n">
        <x:f t="shared" ca="1" si="21">(COUNTIF($D$299:$D$325,"&lt;"&amp;D310)+(COUNTIF($D$299:$D$325,"="&amp;D310)-1)/2)/26*100</x:f>
        <x:v>69.23076923076923</x:v>
      </x:c>
      <x:c r="U310" s="12" t="n">
        <x:f t="shared" ca="1" si="18">T310*N310</x:f>
        <x:v>7.692307691538462</x:v>
      </x:c>
      <x:c r="V310" s="12" t="n">
        <x:f t="shared" ca="1" si="19">U310/9</x:f>
        <x:v>0.8547008546153846</x:v>
      </x:c>
    </x:row>
    <x:row r="311">
      <x:c r="A311" s="10" t="s">
        <x:v>158</x:v>
      </x:c>
      <x:c r="B311" s="10" t="s">
        <x:v>79</x:v>
      </x:c>
      <x:c r="C311" s="10" t="s">
        <x:v>80</x:v>
      </x:c>
      <x:c r="D311" s="12">
        <x:v>27.66</x:v>
      </x:c>
      <x:c r="E311" s="10" t="s">
        <x:v>159</x:v>
      </x:c>
      <x:c r="F311" s="10" t="s">
        <x:v>145</x:v>
      </x:c>
      <x:c r="G311" s="10"/>
      <x:c r="H311" s="10" t="s">
        <x:v>146</x:v>
      </x:c>
      <x:c r="I311" s="10" t="s">
        <x:v>147</x:v>
      </x:c>
      <x:c r="J311" s="10" t="s">
        <x:v>160</x:v>
      </x:c>
      <x:c r="K311" s="10" t="s">
        <x:v>54</x:v>
      </x:c>
      <x:c r="L311" s="10" t="s">
        <x:v>153</x:v>
      </x:c>
      <x:c r="M311" s="10" t="s">
        <x:v>134</x:v>
      </x:c>
      <x:c r="N311" s="13">
        <x:v>0.11111111110000001</x:v>
      </x:c>
      <x:c r="O311" s="13">
        <x:v>0.11111111110000001</x:v>
      </x:c>
      <x:c r="P311" s="13">
        <x:v>1.2345679E-2</x:v>
      </x:c>
      <x:c r="Q311" s="11" t="b">
        <x:v>0</x:v>
      </x:c>
      <x:c r="R311" s="10"/>
      <x:c r="S311" s="10"/>
      <x:c r="T311" s="12" t="n">
        <x:f t="shared" ca="1" si="21">(COUNTIF($D$299:$D$325,"&lt;"&amp;D311)+(COUNTIF($D$299:$D$325,"="&amp;D311)-1)/2)/26*100</x:f>
        <x:v>38.46153846153847</x:v>
      </x:c>
      <x:c r="U311" s="12" t="n">
        <x:f t="shared" ca="1" si="18">T311*N311</x:f>
        <x:v>4.273504273076924</x:v>
      </x:c>
      <x:c r="V311" s="12" t="n">
        <x:f t="shared" ca="1" si="19">U311/9</x:f>
        <x:v>0.4748338081196582</x:v>
      </x:c>
    </x:row>
    <x:row r="312">
      <x:c r="A312" s="10" t="s">
        <x:v>158</x:v>
      </x:c>
      <x:c r="B312" s="10" t="s">
        <x:v>81</x:v>
      </x:c>
      <x:c r="C312" s="10" t="s">
        <x:v>82</x:v>
      </x:c>
      <x:c r="D312" s="12">
        <x:v>34.049999999999997</x:v>
      </x:c>
      <x:c r="E312" s="10" t="s">
        <x:v>159</x:v>
      </x:c>
      <x:c r="F312" s="10" t="s">
        <x:v>145</x:v>
      </x:c>
      <x:c r="G312" s="10"/>
      <x:c r="H312" s="10" t="s">
        <x:v>146</x:v>
      </x:c>
      <x:c r="I312" s="10" t="s">
        <x:v>147</x:v>
      </x:c>
      <x:c r="J312" s="10" t="s">
        <x:v>160</x:v>
      </x:c>
      <x:c r="K312" s="10" t="s">
        <x:v>54</x:v>
      </x:c>
      <x:c r="L312" s="10" t="s">
        <x:v>153</x:v>
      </x:c>
      <x:c r="M312" s="10" t="s">
        <x:v>134</x:v>
      </x:c>
      <x:c r="N312" s="13">
        <x:v>0.11111111110000001</x:v>
      </x:c>
      <x:c r="O312" s="13">
        <x:v>0.11111111110000001</x:v>
      </x:c>
      <x:c r="P312" s="13">
        <x:v>1.2345679E-2</x:v>
      </x:c>
      <x:c r="Q312" s="11" t="b">
        <x:v>0</x:v>
      </x:c>
      <x:c r="R312" s="10"/>
      <x:c r="S312" s="10"/>
      <x:c r="T312" s="12" t="n">
        <x:f t="shared" ca="1" si="21">(COUNTIF($D$299:$D$325,"&lt;"&amp;D312)+(COUNTIF($D$299:$D$325,"="&amp;D312)-1)/2)/26*100</x:f>
        <x:v>61.53846153846154</x:v>
      </x:c>
      <x:c r="U312" s="12" t="n">
        <x:f t="shared" ca="1" si="18">T312*N312</x:f>
        <x:v>6.837606836923078</x:v>
      </x:c>
      <x:c r="V312" s="12" t="n">
        <x:f t="shared" ca="1" si="19">U312/9</x:f>
        <x:v>0.7597340929914531</x:v>
      </x:c>
    </x:row>
    <x:row r="313">
      <x:c r="A313" s="10" t="s">
        <x:v>158</x:v>
      </x:c>
      <x:c r="B313" s="10" t="s">
        <x:v>83</x:v>
      </x:c>
      <x:c r="C313" s="10" t="s">
        <x:v>84</x:v>
      </x:c>
      <x:c r="D313" s="12">
        <x:v>54.41</x:v>
      </x:c>
      <x:c r="E313" s="10" t="s">
        <x:v>159</x:v>
      </x:c>
      <x:c r="F313" s="10" t="s">
        <x:v>145</x:v>
      </x:c>
      <x:c r="G313" s="10"/>
      <x:c r="H313" s="10" t="s">
        <x:v>146</x:v>
      </x:c>
      <x:c r="I313" s="10" t="s">
        <x:v>147</x:v>
      </x:c>
      <x:c r="J313" s="10" t="s">
        <x:v>160</x:v>
      </x:c>
      <x:c r="K313" s="10" t="s">
        <x:v>54</x:v>
      </x:c>
      <x:c r="L313" s="10" t="s">
        <x:v>153</x:v>
      </x:c>
      <x:c r="M313" s="10" t="s">
        <x:v>134</x:v>
      </x:c>
      <x:c r="N313" s="13">
        <x:v>0.11111111110000001</x:v>
      </x:c>
      <x:c r="O313" s="13">
        <x:v>0.11111111110000001</x:v>
      </x:c>
      <x:c r="P313" s="13">
        <x:v>1.2345679E-2</x:v>
      </x:c>
      <x:c r="Q313" s="11" t="b">
        <x:v>0</x:v>
      </x:c>
      <x:c r="R313" s="10"/>
      <x:c r="S313" s="10"/>
      <x:c r="T313" s="12" t="n">
        <x:f t="shared" ca="1" si="21">(COUNTIF($D$299:$D$325,"&lt;"&amp;D313)+(COUNTIF($D$299:$D$325,"="&amp;D313)-1)/2)/26*100</x:f>
        <x:v>92.3076923076923</x:v>
      </x:c>
      <x:c r="U313" s="12" t="n">
        <x:f t="shared" ca="1" si="18">T313*N313</x:f>
        <x:v>10.256410255384615</x:v>
      </x:c>
      <x:c r="V313" s="12" t="n">
        <x:f t="shared" ca="1" si="19">U313/9</x:f>
        <x:v>1.1396011394871794</x:v>
      </x:c>
    </x:row>
    <x:row r="314">
      <x:c r="A314" s="10" t="s">
        <x:v>158</x:v>
      </x:c>
      <x:c r="B314" s="10" t="s">
        <x:v>85</x:v>
      </x:c>
      <x:c r="C314" s="10" t="s">
        <x:v>86</x:v>
      </x:c>
      <x:c r="D314" s="12">
        <x:v>31.51</x:v>
      </x:c>
      <x:c r="E314" s="10" t="s">
        <x:v>159</x:v>
      </x:c>
      <x:c r="F314" s="10" t="s">
        <x:v>145</x:v>
      </x:c>
      <x:c r="G314" s="10"/>
      <x:c r="H314" s="10" t="s">
        <x:v>146</x:v>
      </x:c>
      <x:c r="I314" s="10" t="s">
        <x:v>147</x:v>
      </x:c>
      <x:c r="J314" s="10" t="s">
        <x:v>160</x:v>
      </x:c>
      <x:c r="K314" s="10" t="s">
        <x:v>54</x:v>
      </x:c>
      <x:c r="L314" s="10" t="s">
        <x:v>153</x:v>
      </x:c>
      <x:c r="M314" s="10" t="s">
        <x:v>134</x:v>
      </x:c>
      <x:c r="N314" s="13">
        <x:v>0.11111111110000001</x:v>
      </x:c>
      <x:c r="O314" s="13">
        <x:v>0.11111111110000001</x:v>
      </x:c>
      <x:c r="P314" s="13">
        <x:v>1.2345679E-2</x:v>
      </x:c>
      <x:c r="Q314" s="11" t="b">
        <x:v>0</x:v>
      </x:c>
      <x:c r="R314" s="10"/>
      <x:c r="S314" s="10"/>
      <x:c r="T314" s="12" t="n">
        <x:f t="shared" ca="1" si="21">(COUNTIF($D$299:$D$325,"&lt;"&amp;D314)+(COUNTIF($D$299:$D$325,"="&amp;D314)-1)/2)/26*100</x:f>
        <x:v>50</x:v>
      </x:c>
      <x:c r="U314" s="12" t="n">
        <x:f t="shared" ca="1" si="18">T314*N314</x:f>
        <x:v>5.555555555000001</x:v>
      </x:c>
      <x:c r="V314" s="12" t="n">
        <x:f t="shared" ca="1" si="19">U314/9</x:f>
        <x:v>0.6172839505555556</x:v>
      </x:c>
    </x:row>
    <x:row r="315">
      <x:c r="A315" s="10" t="s">
        <x:v>158</x:v>
      </x:c>
      <x:c r="B315" s="10" t="s">
        <x:v>87</x:v>
      </x:c>
      <x:c r="C315" s="10" t="s">
        <x:v>88</x:v>
      </x:c>
      <x:c r="D315" s="12">
        <x:v>27.33</x:v>
      </x:c>
      <x:c r="E315" s="10" t="s">
        <x:v>159</x:v>
      </x:c>
      <x:c r="F315" s="10" t="s">
        <x:v>145</x:v>
      </x:c>
      <x:c r="G315" s="10"/>
      <x:c r="H315" s="10" t="s">
        <x:v>146</x:v>
      </x:c>
      <x:c r="I315" s="10" t="s">
        <x:v>147</x:v>
      </x:c>
      <x:c r="J315" s="10" t="s">
        <x:v>160</x:v>
      </x:c>
      <x:c r="K315" s="10" t="s">
        <x:v>54</x:v>
      </x:c>
      <x:c r="L315" s="10" t="s">
        <x:v>153</x:v>
      </x:c>
      <x:c r="M315" s="10" t="s">
        <x:v>134</x:v>
      </x:c>
      <x:c r="N315" s="13">
        <x:v>0.11111111110000001</x:v>
      </x:c>
      <x:c r="O315" s="13">
        <x:v>0.11111111110000001</x:v>
      </x:c>
      <x:c r="P315" s="13">
        <x:v>1.2345679E-2</x:v>
      </x:c>
      <x:c r="Q315" s="11" t="b">
        <x:v>0</x:v>
      </x:c>
      <x:c r="R315" s="10"/>
      <x:c r="S315" s="10"/>
      <x:c r="T315" s="12" t="n">
        <x:f t="shared" ca="1" si="21">(COUNTIF($D$299:$D$325,"&lt;"&amp;D315)+(COUNTIF($D$299:$D$325,"="&amp;D315)-1)/2)/26*100</x:f>
        <x:v>30.76923076923077</x:v>
      </x:c>
      <x:c r="U315" s="12" t="n">
        <x:f t="shared" ca="1" si="18">T315*N315</x:f>
        <x:v>3.418803418461539</x:v>
      </x:c>
      <x:c r="V315" s="12" t="n">
        <x:f t="shared" ca="1" si="19">U315/9</x:f>
        <x:v>0.37986704649572656</x:v>
      </x:c>
    </x:row>
    <x:row r="316">
      <x:c r="A316" s="10" t="s">
        <x:v>158</x:v>
      </x:c>
      <x:c r="B316" s="10" t="s">
        <x:v>89</x:v>
      </x:c>
      <x:c r="C316" s="10" t="s">
        <x:v>90</x:v>
      </x:c>
      <x:c r="D316" s="12">
        <x:v>28.12</x:v>
      </x:c>
      <x:c r="E316" s="10" t="s">
        <x:v>159</x:v>
      </x:c>
      <x:c r="F316" s="10" t="s">
        <x:v>145</x:v>
      </x:c>
      <x:c r="G316" s="10"/>
      <x:c r="H316" s="10" t="s">
        <x:v>146</x:v>
      </x:c>
      <x:c r="I316" s="10" t="s">
        <x:v>147</x:v>
      </x:c>
      <x:c r="J316" s="10" t="s">
        <x:v>160</x:v>
      </x:c>
      <x:c r="K316" s="10" t="s">
        <x:v>54</x:v>
      </x:c>
      <x:c r="L316" s="10" t="s">
        <x:v>153</x:v>
      </x:c>
      <x:c r="M316" s="10" t="s">
        <x:v>134</x:v>
      </x:c>
      <x:c r="N316" s="13">
        <x:v>0.11111111110000001</x:v>
      </x:c>
      <x:c r="O316" s="13">
        <x:v>0.11111111110000001</x:v>
      </x:c>
      <x:c r="P316" s="13">
        <x:v>1.2345679E-2</x:v>
      </x:c>
      <x:c r="Q316" s="11" t="b">
        <x:v>0</x:v>
      </x:c>
      <x:c r="R316" s="10"/>
      <x:c r="S316" s="10"/>
      <x:c r="T316" s="12" t="n">
        <x:f t="shared" ca="1" si="21">(COUNTIF($D$299:$D$325,"&lt;"&amp;D316)+(COUNTIF($D$299:$D$325,"="&amp;D316)-1)/2)/26*100</x:f>
        <x:v>42.30769230769231</x:v>
      </x:c>
      <x:c r="U316" s="12" t="n">
        <x:f t="shared" ca="1" si="18">T316*N316</x:f>
        <x:v>4.700854700384616</x:v>
      </x:c>
      <x:c r="V316" s="12" t="n">
        <x:f t="shared" ca="1" si="19">U316/9</x:f>
        <x:v>0.5223171889316239</x:v>
      </x:c>
    </x:row>
    <x:row r="317">
      <x:c r="A317" s="10" t="s">
        <x:v>158</x:v>
      </x:c>
      <x:c r="B317" s="10" t="s">
        <x:v>91</x:v>
      </x:c>
      <x:c r="C317" s="10" t="s">
        <x:v>92</x:v>
      </x:c>
      <x:c r="D317" s="12">
        <x:v>20.14</x:v>
      </x:c>
      <x:c r="E317" s="10" t="s">
        <x:v>159</x:v>
      </x:c>
      <x:c r="F317" s="10" t="s">
        <x:v>145</x:v>
      </x:c>
      <x:c r="G317" s="10"/>
      <x:c r="H317" s="10" t="s">
        <x:v>146</x:v>
      </x:c>
      <x:c r="I317" s="10" t="s">
        <x:v>147</x:v>
      </x:c>
      <x:c r="J317" s="10" t="s">
        <x:v>160</x:v>
      </x:c>
      <x:c r="K317" s="10" t="s">
        <x:v>54</x:v>
      </x:c>
      <x:c r="L317" s="10" t="s">
        <x:v>153</x:v>
      </x:c>
      <x:c r="M317" s="10" t="s">
        <x:v>134</x:v>
      </x:c>
      <x:c r="N317" s="13">
        <x:v>0.11111111110000001</x:v>
      </x:c>
      <x:c r="O317" s="13">
        <x:v>0.11111111110000001</x:v>
      </x:c>
      <x:c r="P317" s="13">
        <x:v>1.2345679E-2</x:v>
      </x:c>
      <x:c r="Q317" s="11" t="b">
        <x:v>0</x:v>
      </x:c>
      <x:c r="R317" s="10"/>
      <x:c r="S317" s="10"/>
      <x:c r="T317" s="12" t="n">
        <x:f t="shared" ca="1" si="21">(COUNTIF($D$299:$D$325,"&lt;"&amp;D317)+(COUNTIF($D$299:$D$325,"="&amp;D317)-1)/2)/26*100</x:f>
        <x:v>15.384615384615385</x:v>
      </x:c>
      <x:c r="U317" s="12" t="n">
        <x:f t="shared" ca="1" si="18">T317*N317</x:f>
        <x:v>1.7094017092307694</x:v>
      </x:c>
      <x:c r="V317" s="12" t="n">
        <x:f t="shared" ca="1" si="19">U317/9</x:f>
        <x:v>0.18993352324786328</x:v>
      </x:c>
    </x:row>
    <x:row r="318">
      <x:c r="A318" s="10" t="s">
        <x:v>158</x:v>
      </x:c>
      <x:c r="B318" s="10" t="s">
        <x:v>93</x:v>
      </x:c>
      <x:c r="C318" s="10" t="s">
        <x:v>94</x:v>
      </x:c>
      <x:c r="D318" s="12">
        <x:v>38.04</x:v>
      </x:c>
      <x:c r="E318" s="10" t="s">
        <x:v>159</x:v>
      </x:c>
      <x:c r="F318" s="10" t="s">
        <x:v>145</x:v>
      </x:c>
      <x:c r="G318" s="10"/>
      <x:c r="H318" s="10" t="s">
        <x:v>146</x:v>
      </x:c>
      <x:c r="I318" s="10" t="s">
        <x:v>147</x:v>
      </x:c>
      <x:c r="J318" s="10" t="s">
        <x:v>160</x:v>
      </x:c>
      <x:c r="K318" s="10" t="s">
        <x:v>54</x:v>
      </x:c>
      <x:c r="L318" s="10" t="s">
        <x:v>153</x:v>
      </x:c>
      <x:c r="M318" s="10" t="s">
        <x:v>134</x:v>
      </x:c>
      <x:c r="N318" s="13">
        <x:v>0.11111111110000001</x:v>
      </x:c>
      <x:c r="O318" s="13">
        <x:v>0.11111111110000001</x:v>
      </x:c>
      <x:c r="P318" s="13">
        <x:v>1.2345679E-2</x:v>
      </x:c>
      <x:c r="Q318" s="11" t="b">
        <x:v>0</x:v>
      </x:c>
      <x:c r="R318" s="10"/>
      <x:c r="S318" s="10"/>
      <x:c r="T318" s="12" t="n">
        <x:f t="shared" ca="1" si="21">(COUNTIF($D$299:$D$325,"&lt;"&amp;D318)+(COUNTIF($D$299:$D$325,"="&amp;D318)-1)/2)/26*100</x:f>
        <x:v>76.92307692307693</x:v>
      </x:c>
      <x:c r="U318" s="12" t="n">
        <x:f t="shared" ca="1" si="18">T318*N318</x:f>
        <x:v>8.547008546153847</x:v>
      </x:c>
      <x:c r="V318" s="12" t="n">
        <x:f t="shared" ca="1" si="19">U318/9</x:f>
        <x:v>0.9496676162393164</x:v>
      </x:c>
    </x:row>
    <x:row r="319">
      <x:c r="A319" s="10" t="s">
        <x:v>158</x:v>
      </x:c>
      <x:c r="B319" s="10" t="s">
        <x:v>95</x:v>
      </x:c>
      <x:c r="C319" s="10" t="s">
        <x:v>96</x:v>
      </x:c>
      <x:c r="D319" s="12">
        <x:v>55.61</x:v>
      </x:c>
      <x:c r="E319" s="10" t="s">
        <x:v>159</x:v>
      </x:c>
      <x:c r="F319" s="10" t="s">
        <x:v>145</x:v>
      </x:c>
      <x:c r="G319" s="10"/>
      <x:c r="H319" s="10" t="s">
        <x:v>146</x:v>
      </x:c>
      <x:c r="I319" s="10" t="s">
        <x:v>147</x:v>
      </x:c>
      <x:c r="J319" s="10" t="s">
        <x:v>160</x:v>
      </x:c>
      <x:c r="K319" s="10" t="s">
        <x:v>54</x:v>
      </x:c>
      <x:c r="L319" s="10" t="s">
        <x:v>153</x:v>
      </x:c>
      <x:c r="M319" s="10" t="s">
        <x:v>134</x:v>
      </x:c>
      <x:c r="N319" s="13">
        <x:v>0.11111111110000001</x:v>
      </x:c>
      <x:c r="O319" s="13">
        <x:v>0.11111111110000001</x:v>
      </x:c>
      <x:c r="P319" s="13">
        <x:v>1.2345679E-2</x:v>
      </x:c>
      <x:c r="Q319" s="11" t="b">
        <x:v>0</x:v>
      </x:c>
      <x:c r="R319" s="10"/>
      <x:c r="S319" s="10"/>
      <x:c r="T319" s="12" t="n">
        <x:f t="shared" ca="1" si="21">(COUNTIF($D$299:$D$325,"&lt;"&amp;D319)+(COUNTIF($D$299:$D$325,"="&amp;D319)-1)/2)/26*100</x:f>
        <x:v>100</x:v>
      </x:c>
      <x:c r="U319" s="12" t="n">
        <x:f t="shared" ca="1" si="18">T319*N319</x:f>
        <x:v>11.111111110000001</x:v>
      </x:c>
      <x:c r="V319" s="12" t="n">
        <x:f t="shared" ca="1" si="19">U319/9</x:f>
        <x:v>1.2345679011111113</x:v>
      </x:c>
    </x:row>
    <x:row r="320">
      <x:c r="A320" s="10" t="s">
        <x:v>158</x:v>
      </x:c>
      <x:c r="B320" s="10" t="s">
        <x:v>97</x:v>
      </x:c>
      <x:c r="C320" s="10" t="s">
        <x:v>98</x:v>
      </x:c>
      <x:c r="D320" s="12">
        <x:v>23.55</x:v>
      </x:c>
      <x:c r="E320" s="10" t="s">
        <x:v>159</x:v>
      </x:c>
      <x:c r="F320" s="10" t="s">
        <x:v>145</x:v>
      </x:c>
      <x:c r="G320" s="10"/>
      <x:c r="H320" s="10" t="s">
        <x:v>146</x:v>
      </x:c>
      <x:c r="I320" s="10" t="s">
        <x:v>147</x:v>
      </x:c>
      <x:c r="J320" s="10" t="s">
        <x:v>160</x:v>
      </x:c>
      <x:c r="K320" s="10" t="s">
        <x:v>54</x:v>
      </x:c>
      <x:c r="L320" s="10" t="s">
        <x:v>153</x:v>
      </x:c>
      <x:c r="M320" s="10" t="s">
        <x:v>134</x:v>
      </x:c>
      <x:c r="N320" s="13">
        <x:v>0.11111111110000001</x:v>
      </x:c>
      <x:c r="O320" s="13">
        <x:v>0.11111111110000001</x:v>
      </x:c>
      <x:c r="P320" s="13">
        <x:v>1.2345679E-2</x:v>
      </x:c>
      <x:c r="Q320" s="11" t="b">
        <x:v>0</x:v>
      </x:c>
      <x:c r="R320" s="10"/>
      <x:c r="S320" s="10"/>
      <x:c r="T320" s="12" t="n">
        <x:f t="shared" ca="1" si="21">(COUNTIF($D$299:$D$325,"&lt;"&amp;D320)+(COUNTIF($D$299:$D$325,"="&amp;D320)-1)/2)/26*100</x:f>
        <x:v>23.076923076923077</x:v>
      </x:c>
      <x:c r="U320" s="12" t="n">
        <x:f t="shared" ca="1" si="18">T320*N320</x:f>
        <x:v>2.564102563846154</x:v>
      </x:c>
      <x:c r="V320" s="12" t="n">
        <x:f t="shared" ca="1" si="19">U320/9</x:f>
        <x:v>0.28490028487179486</x:v>
      </x:c>
    </x:row>
    <x:row r="321">
      <x:c r="A321" s="10" t="s">
        <x:v>158</x:v>
      </x:c>
      <x:c r="B321" s="10" t="s">
        <x:v>99</x:v>
      </x:c>
      <x:c r="C321" s="10" t="s">
        <x:v>100</x:v>
      </x:c>
      <x:c r="D321" s="12">
        <x:v>31.97</x:v>
      </x:c>
      <x:c r="E321" s="10" t="s">
        <x:v>159</x:v>
      </x:c>
      <x:c r="F321" s="10" t="s">
        <x:v>145</x:v>
      </x:c>
      <x:c r="G321" s="10"/>
      <x:c r="H321" s="10" t="s">
        <x:v>146</x:v>
      </x:c>
      <x:c r="I321" s="10" t="s">
        <x:v>147</x:v>
      </x:c>
      <x:c r="J321" s="10" t="s">
        <x:v>160</x:v>
      </x:c>
      <x:c r="K321" s="10" t="s">
        <x:v>54</x:v>
      </x:c>
      <x:c r="L321" s="10" t="s">
        <x:v>153</x:v>
      </x:c>
      <x:c r="M321" s="10" t="s">
        <x:v>134</x:v>
      </x:c>
      <x:c r="N321" s="13">
        <x:v>0.11111111110000001</x:v>
      </x:c>
      <x:c r="O321" s="13">
        <x:v>0.11111111110000001</x:v>
      </x:c>
      <x:c r="P321" s="13">
        <x:v>1.2345679E-2</x:v>
      </x:c>
      <x:c r="Q321" s="11" t="b">
        <x:v>0</x:v>
      </x:c>
      <x:c r="R321" s="10"/>
      <x:c r="S321" s="10"/>
      <x:c r="T321" s="12" t="n">
        <x:f t="shared" ca="1" si="21">(COUNTIF($D$299:$D$325,"&lt;"&amp;D321)+(COUNTIF($D$299:$D$325,"="&amp;D321)-1)/2)/26*100</x:f>
        <x:v>53.84615384615385</x:v>
      </x:c>
      <x:c r="U321" s="12" t="n">
        <x:f t="shared" ca="1" si="18">T321*N321</x:f>
        <x:v>5.982905982307693</x:v>
      </x:c>
      <x:c r="V321" s="12" t="n">
        <x:f t="shared" ca="1" si="19">U321/9</x:f>
        <x:v>0.6647673313675214</x:v>
      </x:c>
    </x:row>
    <x:row r="322">
      <x:c r="A322" s="10" t="s">
        <x:v>158</x:v>
      </x:c>
      <x:c r="B322" s="10" t="s">
        <x:v>101</x:v>
      </x:c>
      <x:c r="C322" s="10" t="s">
        <x:v>102</x:v>
      </x:c>
      <x:c r="D322" s="12">
        <x:v>11.13</x:v>
      </x:c>
      <x:c r="E322" s="10" t="s">
        <x:v>159</x:v>
      </x:c>
      <x:c r="F322" s="10" t="s">
        <x:v>145</x:v>
      </x:c>
      <x:c r="G322" s="10"/>
      <x:c r="H322" s="10" t="s">
        <x:v>146</x:v>
      </x:c>
      <x:c r="I322" s="10" t="s">
        <x:v>147</x:v>
      </x:c>
      <x:c r="J322" s="10" t="s">
        <x:v>160</x:v>
      </x:c>
      <x:c r="K322" s="10" t="s">
        <x:v>54</x:v>
      </x:c>
      <x:c r="L322" s="10" t="s">
        <x:v>153</x:v>
      </x:c>
      <x:c r="M322" s="10" t="s">
        <x:v>134</x:v>
      </x:c>
      <x:c r="N322" s="13">
        <x:v>0.11111111110000001</x:v>
      </x:c>
      <x:c r="O322" s="13">
        <x:v>0.11111111110000001</x:v>
      </x:c>
      <x:c r="P322" s="13">
        <x:v>1.2345679E-2</x:v>
      </x:c>
      <x:c r="Q322" s="11" t="b">
        <x:v>0</x:v>
      </x:c>
      <x:c r="R322" s="10"/>
      <x:c r="S322" s="10"/>
      <x:c r="T322" s="12" t="n">
        <x:f t="shared" ca="1" si="21">(COUNTIF($D$299:$D$325,"&lt;"&amp;D322)+(COUNTIF($D$299:$D$325,"="&amp;D322)-1)/2)/26*100</x:f>
        <x:v>0</x:v>
      </x:c>
      <x:c r="U322" s="12" t="n">
        <x:f t="shared" ref="U322:U385" ca="1" si="22">T322*N322</x:f>
        <x:v>0</x:v>
      </x:c>
      <x:c r="V322" s="12" t="n">
        <x:f t="shared" ref="V322:V385" ca="1" si="23">U322/9</x:f>
        <x:v>0</x:v>
      </x:c>
    </x:row>
    <x:row r="323">
      <x:c r="A323" s="10" t="s">
        <x:v>158</x:v>
      </x:c>
      <x:c r="B323" s="10" t="s">
        <x:v>103</x:v>
      </x:c>
      <x:c r="C323" s="10" t="s">
        <x:v>104</x:v>
      </x:c>
      <x:c r="D323" s="12">
        <x:v>38.1</x:v>
      </x:c>
      <x:c r="E323" s="10" t="s">
        <x:v>159</x:v>
      </x:c>
      <x:c r="F323" s="10" t="s">
        <x:v>145</x:v>
      </x:c>
      <x:c r="G323" s="10"/>
      <x:c r="H323" s="10" t="s">
        <x:v>146</x:v>
      </x:c>
      <x:c r="I323" s="10" t="s">
        <x:v>147</x:v>
      </x:c>
      <x:c r="J323" s="10" t="s">
        <x:v>160</x:v>
      </x:c>
      <x:c r="K323" s="10" t="s">
        <x:v>54</x:v>
      </x:c>
      <x:c r="L323" s="10" t="s">
        <x:v>153</x:v>
      </x:c>
      <x:c r="M323" s="10" t="s">
        <x:v>134</x:v>
      </x:c>
      <x:c r="N323" s="13">
        <x:v>0.11111111110000001</x:v>
      </x:c>
      <x:c r="O323" s="13">
        <x:v>0.11111111110000001</x:v>
      </x:c>
      <x:c r="P323" s="13">
        <x:v>1.2345679E-2</x:v>
      </x:c>
      <x:c r="Q323" s="11" t="b">
        <x:v>0</x:v>
      </x:c>
      <x:c r="R323" s="10"/>
      <x:c r="S323" s="10"/>
      <x:c r="T323" s="12" t="n">
        <x:f t="shared" ca="1" si="21">(COUNTIF($D$299:$D$325,"&lt;"&amp;D323)+(COUNTIF($D$299:$D$325,"="&amp;D323)-1)/2)/26*100</x:f>
        <x:v>80.76923076923077</x:v>
      </x:c>
      <x:c r="U323" s="12" t="n">
        <x:f t="shared" ca="1" si="22">T323*N323</x:f>
        <x:v>8.97435897346154</x:v>
      </x:c>
      <x:c r="V323" s="12" t="n">
        <x:f t="shared" ca="1" si="23">U323/9</x:f>
        <x:v>0.9971509970512822</x:v>
      </x:c>
    </x:row>
    <x:row r="324">
      <x:c r="A324" s="10" t="s">
        <x:v>158</x:v>
      </x:c>
      <x:c r="B324" s="10" t="s">
        <x:v>105</x:v>
      </x:c>
      <x:c r="C324" s="10" t="s">
        <x:v>106</x:v>
      </x:c>
      <x:c r="D324" s="12">
        <x:v>19.8</x:v>
      </x:c>
      <x:c r="E324" s="10" t="s">
        <x:v>159</x:v>
      </x:c>
      <x:c r="F324" s="10" t="s">
        <x:v>145</x:v>
      </x:c>
      <x:c r="G324" s="10"/>
      <x:c r="H324" s="10" t="s">
        <x:v>146</x:v>
      </x:c>
      <x:c r="I324" s="10" t="s">
        <x:v>147</x:v>
      </x:c>
      <x:c r="J324" s="10" t="s">
        <x:v>160</x:v>
      </x:c>
      <x:c r="K324" s="10" t="s">
        <x:v>54</x:v>
      </x:c>
      <x:c r="L324" s="10" t="s">
        <x:v>153</x:v>
      </x:c>
      <x:c r="M324" s="10" t="s">
        <x:v>134</x:v>
      </x:c>
      <x:c r="N324" s="13">
        <x:v>0.11111111110000001</x:v>
      </x:c>
      <x:c r="O324" s="13">
        <x:v>0.11111111110000001</x:v>
      </x:c>
      <x:c r="P324" s="13">
        <x:v>1.2345679E-2</x:v>
      </x:c>
      <x:c r="Q324" s="11" t="b">
        <x:v>0</x:v>
      </x:c>
      <x:c r="R324" s="10"/>
      <x:c r="S324" s="10"/>
      <x:c r="T324" s="12" t="n">
        <x:f t="shared" ca="1" si="21">(COUNTIF($D$299:$D$325,"&lt;"&amp;D324)+(COUNTIF($D$299:$D$325,"="&amp;D324)-1)/2)/26*100</x:f>
        <x:v>11.538461538461538</x:v>
      </x:c>
      <x:c r="U324" s="12" t="n">
        <x:f t="shared" ca="1" si="22">T324*N324</x:f>
        <x:v>1.282051281923077</x:v>
      </x:c>
      <x:c r="V324" s="12" t="n">
        <x:f t="shared" ca="1" si="23">U324/9</x:f>
        <x:v>0.14245014243589743</x:v>
      </x:c>
    </x:row>
    <x:row r="325">
      <x:c r="A325" s="10" t="s">
        <x:v>158</x:v>
      </x:c>
      <x:c r="B325" s="10" t="s">
        <x:v>107</x:v>
      </x:c>
      <x:c r="C325" s="10" t="s">
        <x:v>108</x:v>
      </x:c>
      <x:c r="D325" s="12">
        <x:v>21.16</x:v>
      </x:c>
      <x:c r="E325" s="10" t="s">
        <x:v>159</x:v>
      </x:c>
      <x:c r="F325" s="10" t="s">
        <x:v>145</x:v>
      </x:c>
      <x:c r="G325" s="10"/>
      <x:c r="H325" s="10" t="s">
        <x:v>146</x:v>
      </x:c>
      <x:c r="I325" s="10" t="s">
        <x:v>147</x:v>
      </x:c>
      <x:c r="J325" s="10" t="s">
        <x:v>160</x:v>
      </x:c>
      <x:c r="K325" s="10" t="s">
        <x:v>54</x:v>
      </x:c>
      <x:c r="L325" s="10" t="s">
        <x:v>153</x:v>
      </x:c>
      <x:c r="M325" s="10" t="s">
        <x:v>134</x:v>
      </x:c>
      <x:c r="N325" s="13">
        <x:v>0.11111111110000001</x:v>
      </x:c>
      <x:c r="O325" s="13">
        <x:v>0.11111111110000001</x:v>
      </x:c>
      <x:c r="P325" s="13">
        <x:v>1.2345679E-2</x:v>
      </x:c>
      <x:c r="Q325" s="11" t="b">
        <x:v>0</x:v>
      </x:c>
      <x:c r="R325" s="10"/>
      <x:c r="S325" s="10"/>
      <x:c r="T325" s="12" t="n">
        <x:f t="shared" ca="1" si="21">(COUNTIF($D$299:$D$325,"&lt;"&amp;D325)+(COUNTIF($D$299:$D$325,"="&amp;D325)-1)/2)/26*100</x:f>
        <x:v>19.230769230769234</x:v>
      </x:c>
      <x:c r="U325" s="12" t="n">
        <x:f t="shared" ca="1" si="22">T325*N325</x:f>
        <x:v>2.136752136538462</x:v>
      </x:c>
      <x:c r="V325" s="12" t="n">
        <x:f t="shared" ca="1" si="23">U325/9</x:f>
        <x:v>0.2374169040598291</x:v>
      </x:c>
    </x:row>
    <x:row r="326">
      <x:c r="A326" s="10" t="s">
        <x:v>161</x:v>
      </x:c>
      <x:c r="B326" s="10" t="s">
        <x:v>48</x:v>
      </x:c>
      <x:c r="C326" s="10" t="s">
        <x:v>49</x:v>
      </x:c>
      <x:c r="D326" s="12">
        <x:v>0.8</x:v>
      </x:c>
      <x:c r="E326" s="10" t="s">
        <x:v>162</x:v>
      </x:c>
      <x:c r="F326" s="10" t="s">
        <x:v>145</x:v>
      </x:c>
      <x:c r="G326" s="10"/>
      <x:c r="H326" s="10" t="s">
        <x:v>146</x:v>
      </x:c>
      <x:c r="I326" s="10" t="s">
        <x:v>147</x:v>
      </x:c>
      <x:c r="J326" s="10" t="s">
        <x:v>163</x:v>
      </x:c>
      <x:c r="K326" s="10" t="s">
        <x:v>54</x:v>
      </x:c>
      <x:c r="L326" s="10" t="s">
        <x:v>164</x:v>
      </x:c>
      <x:c r="M326" s="10" t="s">
        <x:v>165</x:v>
      </x:c>
      <x:c r="N326" s="13">
        <x:v>6.6666666700000002E-2</x:v>
      </x:c>
      <x:c r="O326" s="13">
        <x:v>0.11111111110000001</x:v>
      </x:c>
      <x:c r="P326" s="13">
        <x:v>7.4074073999999997E-3</x:v>
      </x:c>
      <x:c r="Q326" s="11" t="b">
        <x:v>0</x:v>
      </x:c>
      <x:c r="R326" s="10"/>
      <x:c r="S326" s="10"/>
      <x:c r="T326" s="12" t="n">
        <x:f t="shared" ref="T326:T352" ca="1" si="24">(COUNTIF($D$326:$D$352,"&lt;"&amp;D326)+(COUNTIF($D$326:$D$352,"="&amp;D326)-1)/2)/26*100</x:f>
        <x:v>50</x:v>
      </x:c>
      <x:c r="U326" s="12" t="n">
        <x:f t="shared" ca="1" si="22">T326*N326</x:f>
        <x:v>3.3333333350000003</x:v>
      </x:c>
      <x:c r="V326" s="12" t="n">
        <x:f t="shared" ca="1" si="23">U326/9</x:f>
        <x:v>0.3703703705555556</x:v>
      </x:c>
    </x:row>
    <x:row r="327">
      <x:c r="A327" s="10" t="s">
        <x:v>161</x:v>
      </x:c>
      <x:c r="B327" s="10" t="s">
        <x:v>57</x:v>
      </x:c>
      <x:c r="C327" s="10" t="s">
        <x:v>58</x:v>
      </x:c>
      <x:c r="D327" s="12">
        <x:v>1</x:v>
      </x:c>
      <x:c r="E327" s="10" t="s">
        <x:v>162</x:v>
      </x:c>
      <x:c r="F327" s="10" t="s">
        <x:v>145</x:v>
      </x:c>
      <x:c r="G327" s="10"/>
      <x:c r="H327" s="10" t="s">
        <x:v>146</x:v>
      </x:c>
      <x:c r="I327" s="10" t="s">
        <x:v>147</x:v>
      </x:c>
      <x:c r="J327" s="10" t="s">
        <x:v>163</x:v>
      </x:c>
      <x:c r="K327" s="10" t="s">
        <x:v>54</x:v>
      </x:c>
      <x:c r="L327" s="10" t="s">
        <x:v>164</x:v>
      </x:c>
      <x:c r="M327" s="10" t="s">
        <x:v>165</x:v>
      </x:c>
      <x:c r="N327" s="13">
        <x:v>6.6666666700000002E-2</x:v>
      </x:c>
      <x:c r="O327" s="13">
        <x:v>0.11111111110000001</x:v>
      </x:c>
      <x:c r="P327" s="13">
        <x:v>7.4074073999999997E-3</x:v>
      </x:c>
      <x:c r="Q327" s="11" t="b">
        <x:v>0</x:v>
      </x:c>
      <x:c r="R327" s="10"/>
      <x:c r="S327" s="10"/>
      <x:c r="T327" s="12" t="n">
        <x:f t="shared" ca="1" si="24">(COUNTIF($D$326:$D$352,"&lt;"&amp;D327)+(COUNTIF($D$326:$D$352,"="&amp;D327)-1)/2)/26*100</x:f>
        <x:v>80.76923076923077</x:v>
      </x:c>
      <x:c r="U327" s="12" t="n">
        <x:f t="shared" ca="1" si="22">T327*N327</x:f>
        <x:v>5.384615387307693</x:v>
      </x:c>
      <x:c r="V327" s="12" t="n">
        <x:f t="shared" ca="1" si="23">U327/9</x:f>
        <x:v>0.5982905985897436</x:v>
      </x:c>
    </x:row>
    <x:row r="328">
      <x:c r="A328" s="10" t="s">
        <x:v>161</x:v>
      </x:c>
      <x:c r="B328" s="10" t="s">
        <x:v>59</x:v>
      </x:c>
      <x:c r="C328" s="10" t="s">
        <x:v>60</x:v>
      </x:c>
      <x:c r="D328" s="12">
        <x:v>0.3</x:v>
      </x:c>
      <x:c r="E328" s="10" t="s">
        <x:v>162</x:v>
      </x:c>
      <x:c r="F328" s="10" t="s">
        <x:v>145</x:v>
      </x:c>
      <x:c r="G328" s="10"/>
      <x:c r="H328" s="10" t="s">
        <x:v>146</x:v>
      </x:c>
      <x:c r="I328" s="10" t="s">
        <x:v>147</x:v>
      </x:c>
      <x:c r="J328" s="10" t="s">
        <x:v>163</x:v>
      </x:c>
      <x:c r="K328" s="10" t="s">
        <x:v>54</x:v>
      </x:c>
      <x:c r="L328" s="10" t="s">
        <x:v>164</x:v>
      </x:c>
      <x:c r="M328" s="10" t="s">
        <x:v>165</x:v>
      </x:c>
      <x:c r="N328" s="13">
        <x:v>6.6666666700000002E-2</x:v>
      </x:c>
      <x:c r="O328" s="13">
        <x:v>0.11111111110000001</x:v>
      </x:c>
      <x:c r="P328" s="13">
        <x:v>7.4074073999999997E-3</x:v>
      </x:c>
      <x:c r="Q328" s="11" t="b">
        <x:v>0</x:v>
      </x:c>
      <x:c r="R328" s="10"/>
      <x:c r="S328" s="10"/>
      <x:c r="T328" s="12" t="n">
        <x:f t="shared" ca="1" si="24">(COUNTIF($D$326:$D$352,"&lt;"&amp;D328)+(COUNTIF($D$326:$D$352,"="&amp;D328)-1)/2)/26*100</x:f>
        <x:v>5.769230769230769</x:v>
      </x:c>
      <x:c r="U328" s="12" t="n">
        <x:f t="shared" ca="1" si="22">T328*N328</x:f>
        <x:v>0.3846153848076923</x:v>
      </x:c>
      <x:c r="V328" s="12" t="n">
        <x:f t="shared" ca="1" si="23">U328/9</x:f>
        <x:v>0.042735042756410255</x:v>
      </x:c>
    </x:row>
    <x:row r="329">
      <x:c r="A329" s="10" t="s">
        <x:v>161</x:v>
      </x:c>
      <x:c r="B329" s="10" t="s">
        <x:v>61</x:v>
      </x:c>
      <x:c r="C329" s="10" t="s">
        <x:v>62</x:v>
      </x:c>
      <x:c r="D329" s="12">
        <x:v>0.5</x:v>
      </x:c>
      <x:c r="E329" s="10" t="s">
        <x:v>162</x:v>
      </x:c>
      <x:c r="F329" s="10" t="s">
        <x:v>145</x:v>
      </x:c>
      <x:c r="G329" s="10"/>
      <x:c r="H329" s="10" t="s">
        <x:v>146</x:v>
      </x:c>
      <x:c r="I329" s="10" t="s">
        <x:v>147</x:v>
      </x:c>
      <x:c r="J329" s="10" t="s">
        <x:v>163</x:v>
      </x:c>
      <x:c r="K329" s="10" t="s">
        <x:v>54</x:v>
      </x:c>
      <x:c r="L329" s="10" t="s">
        <x:v>164</x:v>
      </x:c>
      <x:c r="M329" s="10" t="s">
        <x:v>165</x:v>
      </x:c>
      <x:c r="N329" s="13">
        <x:v>6.6666666700000002E-2</x:v>
      </x:c>
      <x:c r="O329" s="13">
        <x:v>0.11111111110000001</x:v>
      </x:c>
      <x:c r="P329" s="13">
        <x:v>7.4074073999999997E-3</x:v>
      </x:c>
      <x:c r="Q329" s="11" t="b">
        <x:v>0</x:v>
      </x:c>
      <x:c r="R329" s="10"/>
      <x:c r="S329" s="10"/>
      <x:c r="T329" s="12" t="n">
        <x:f t="shared" ca="1" si="24">(COUNTIF($D$326:$D$352,"&lt;"&amp;D329)+(COUNTIF($D$326:$D$352,"="&amp;D329)-1)/2)/26*100</x:f>
        <x:v>23.076923076923077</x:v>
      </x:c>
      <x:c r="U329" s="12" t="n">
        <x:f t="shared" ca="1" si="22">T329*N329</x:f>
        <x:v>1.5384615392307692</x:v>
      </x:c>
      <x:c r="V329" s="12" t="n">
        <x:f t="shared" ca="1" si="23">U329/9</x:f>
        <x:v>0.17094017102564102</x:v>
      </x:c>
    </x:row>
    <x:row r="330">
      <x:c r="A330" s="10" t="s">
        <x:v>161</x:v>
      </x:c>
      <x:c r="B330" s="10" t="s">
        <x:v>63</x:v>
      </x:c>
      <x:c r="C330" s="10" t="s">
        <x:v>64</x:v>
      </x:c>
      <x:c r="D330" s="12">
        <x:v>0.9</x:v>
      </x:c>
      <x:c r="E330" s="10" t="s">
        <x:v>162</x:v>
      </x:c>
      <x:c r="F330" s="10" t="s">
        <x:v>145</x:v>
      </x:c>
      <x:c r="G330" s="10"/>
      <x:c r="H330" s="10" t="s">
        <x:v>146</x:v>
      </x:c>
      <x:c r="I330" s="10" t="s">
        <x:v>147</x:v>
      </x:c>
      <x:c r="J330" s="10" t="s">
        <x:v>163</x:v>
      </x:c>
      <x:c r="K330" s="10" t="s">
        <x:v>54</x:v>
      </x:c>
      <x:c r="L330" s="10" t="s">
        <x:v>164</x:v>
      </x:c>
      <x:c r="M330" s="10" t="s">
        <x:v>165</x:v>
      </x:c>
      <x:c r="N330" s="13">
        <x:v>6.6666666700000002E-2</x:v>
      </x:c>
      <x:c r="O330" s="13">
        <x:v>0.11111111110000001</x:v>
      </x:c>
      <x:c r="P330" s="13">
        <x:v>7.4074073999999997E-3</x:v>
      </x:c>
      <x:c r="Q330" s="11" t="b">
        <x:v>0</x:v>
      </x:c>
      <x:c r="R330" s="10"/>
      <x:c r="S330" s="10"/>
      <x:c r="T330" s="12" t="n">
        <x:f t="shared" ca="1" si="24">(COUNTIF($D$326:$D$352,"&lt;"&amp;D330)+(COUNTIF($D$326:$D$352,"="&amp;D330)-1)/2)/26*100</x:f>
        <x:v>65.38461538461539</x:v>
      </x:c>
      <x:c r="U330" s="12" t="n">
        <x:f t="shared" ca="1" si="22">T330*N330</x:f>
        <x:v>4.358974361153846</x:v>
      </x:c>
      <x:c r="V330" s="12" t="n">
        <x:f t="shared" ca="1" si="23">U330/9</x:f>
        <x:v>0.4843304845726496</x:v>
      </x:c>
    </x:row>
    <x:row r="331">
      <x:c r="A331" s="10" t="s">
        <x:v>161</x:v>
      </x:c>
      <x:c r="B331" s="10" t="s">
        <x:v>65</x:v>
      </x:c>
      <x:c r="C331" s="10" t="s">
        <x:v>66</x:v>
      </x:c>
      <x:c r="D331" s="12">
        <x:v>1.1000000000000001</x:v>
      </x:c>
      <x:c r="E331" s="10" t="s">
        <x:v>162</x:v>
      </x:c>
      <x:c r="F331" s="10" t="s">
        <x:v>145</x:v>
      </x:c>
      <x:c r="G331" s="10"/>
      <x:c r="H331" s="10" t="s">
        <x:v>146</x:v>
      </x:c>
      <x:c r="I331" s="10" t="s">
        <x:v>147</x:v>
      </x:c>
      <x:c r="J331" s="10" t="s">
        <x:v>163</x:v>
      </x:c>
      <x:c r="K331" s="10" t="s">
        <x:v>54</x:v>
      </x:c>
      <x:c r="L331" s="10" t="s">
        <x:v>164</x:v>
      </x:c>
      <x:c r="M331" s="10" t="s">
        <x:v>165</x:v>
      </x:c>
      <x:c r="N331" s="13">
        <x:v>6.6666666700000002E-2</x:v>
      </x:c>
      <x:c r="O331" s="13">
        <x:v>0.11111111110000001</x:v>
      </x:c>
      <x:c r="P331" s="13">
        <x:v>7.4074073999999997E-3</x:v>
      </x:c>
      <x:c r="Q331" s="11" t="b">
        <x:v>0</x:v>
      </x:c>
      <x:c r="R331" s="10"/>
      <x:c r="S331" s="10"/>
      <x:c r="T331" s="12" t="n">
        <x:f t="shared" ca="1" si="24">(COUNTIF($D$326:$D$352,"&lt;"&amp;D331)+(COUNTIF($D$326:$D$352,"="&amp;D331)-1)/2)/26*100</x:f>
        <x:v>90.38461538461539</x:v>
      </x:c>
      <x:c r="U331" s="12" t="n">
        <x:f t="shared" ca="1" si="22">T331*N331</x:f>
        <x:v>6.025641028653847</x:v>
      </x:c>
      <x:c r="V331" s="12" t="n">
        <x:f t="shared" ca="1" si="23">U331/9</x:f>
        <x:v>0.6695156698504274</x:v>
      </x:c>
    </x:row>
    <x:row r="332">
      <x:c r="A332" s="10" t="s">
        <x:v>161</x:v>
      </x:c>
      <x:c r="B332" s="10" t="s">
        <x:v>67</x:v>
      </x:c>
      <x:c r="C332" s="10" t="s">
        <x:v>68</x:v>
      </x:c>
      <x:c r="D332" s="12">
        <x:v>0.9</x:v>
      </x:c>
      <x:c r="E332" s="10" t="s">
        <x:v>162</x:v>
      </x:c>
      <x:c r="F332" s="10" t="s">
        <x:v>145</x:v>
      </x:c>
      <x:c r="G332" s="10"/>
      <x:c r="H332" s="10" t="s">
        <x:v>146</x:v>
      </x:c>
      <x:c r="I332" s="10" t="s">
        <x:v>147</x:v>
      </x:c>
      <x:c r="J332" s="10" t="s">
        <x:v>163</x:v>
      </x:c>
      <x:c r="K332" s="10" t="s">
        <x:v>54</x:v>
      </x:c>
      <x:c r="L332" s="10" t="s">
        <x:v>164</x:v>
      </x:c>
      <x:c r="M332" s="10" t="s">
        <x:v>165</x:v>
      </x:c>
      <x:c r="N332" s="13">
        <x:v>6.6666666700000002E-2</x:v>
      </x:c>
      <x:c r="O332" s="13">
        <x:v>0.11111111110000001</x:v>
      </x:c>
      <x:c r="P332" s="13">
        <x:v>7.4074073999999997E-3</x:v>
      </x:c>
      <x:c r="Q332" s="11" t="b">
        <x:v>0</x:v>
      </x:c>
      <x:c r="R332" s="10"/>
      <x:c r="S332" s="10"/>
      <x:c r="T332" s="12" t="n">
        <x:f t="shared" ca="1" si="24">(COUNTIF($D$326:$D$352,"&lt;"&amp;D332)+(COUNTIF($D$326:$D$352,"="&amp;D332)-1)/2)/26*100</x:f>
        <x:v>65.38461538461539</x:v>
      </x:c>
      <x:c r="U332" s="12" t="n">
        <x:f t="shared" ca="1" si="22">T332*N332</x:f>
        <x:v>4.358974361153846</x:v>
      </x:c>
      <x:c r="V332" s="12" t="n">
        <x:f t="shared" ca="1" si="23">U332/9</x:f>
        <x:v>0.4843304845726496</x:v>
      </x:c>
    </x:row>
    <x:row r="333">
      <x:c r="A333" s="10" t="s">
        <x:v>161</x:v>
      </x:c>
      <x:c r="B333" s="10" t="s">
        <x:v>69</x:v>
      </x:c>
      <x:c r="C333" s="10" t="s">
        <x:v>70</x:v>
      </x:c>
      <x:c r="D333" s="12">
        <x:v>0.7</x:v>
      </x:c>
      <x:c r="E333" s="10" t="s">
        <x:v>162</x:v>
      </x:c>
      <x:c r="F333" s="10" t="s">
        <x:v>145</x:v>
      </x:c>
      <x:c r="G333" s="10"/>
      <x:c r="H333" s="10" t="s">
        <x:v>146</x:v>
      </x:c>
      <x:c r="I333" s="10" t="s">
        <x:v>147</x:v>
      </x:c>
      <x:c r="J333" s="10" t="s">
        <x:v>163</x:v>
      </x:c>
      <x:c r="K333" s="10" t="s">
        <x:v>54</x:v>
      </x:c>
      <x:c r="L333" s="10" t="s">
        <x:v>164</x:v>
      </x:c>
      <x:c r="M333" s="10" t="s">
        <x:v>165</x:v>
      </x:c>
      <x:c r="N333" s="13">
        <x:v>6.6666666700000002E-2</x:v>
      </x:c>
      <x:c r="O333" s="13">
        <x:v>0.11111111110000001</x:v>
      </x:c>
      <x:c r="P333" s="13">
        <x:v>7.4074073999999997E-3</x:v>
      </x:c>
      <x:c r="Q333" s="11" t="b">
        <x:v>0</x:v>
      </x:c>
      <x:c r="R333" s="10"/>
      <x:c r="S333" s="10"/>
      <x:c r="T333" s="12" t="n">
        <x:f t="shared" ca="1" si="24">(COUNTIF($D$326:$D$352,"&lt;"&amp;D333)+(COUNTIF($D$326:$D$352,"="&amp;D333)-1)/2)/26*100</x:f>
        <x:v>36.53846153846153</x:v>
      </x:c>
      <x:c r="U333" s="12" t="n">
        <x:f t="shared" ca="1" si="22">T333*N333</x:f>
        <x:v>2.4358974371153845</x:v>
      </x:c>
      <x:c r="V333" s="12" t="n">
        <x:f t="shared" ca="1" si="23">U333/9</x:f>
        <x:v>0.27065527079059826</x:v>
      </x:c>
    </x:row>
    <x:row r="334">
      <x:c r="A334" s="10" t="s">
        <x:v>161</x:v>
      </x:c>
      <x:c r="B334" s="10" t="s">
        <x:v>71</x:v>
      </x:c>
      <x:c r="C334" s="10" t="s">
        <x:v>72</x:v>
      </x:c>
      <x:c r="D334" s="12">
        <x:v>0.9</x:v>
      </x:c>
      <x:c r="E334" s="10" t="s">
        <x:v>162</x:v>
      </x:c>
      <x:c r="F334" s="10" t="s">
        <x:v>145</x:v>
      </x:c>
      <x:c r="G334" s="10"/>
      <x:c r="H334" s="10" t="s">
        <x:v>146</x:v>
      </x:c>
      <x:c r="I334" s="10" t="s">
        <x:v>147</x:v>
      </x:c>
      <x:c r="J334" s="10" t="s">
        <x:v>163</x:v>
      </x:c>
      <x:c r="K334" s="10" t="s">
        <x:v>54</x:v>
      </x:c>
      <x:c r="L334" s="10" t="s">
        <x:v>164</x:v>
      </x:c>
      <x:c r="M334" s="10" t="s">
        <x:v>165</x:v>
      </x:c>
      <x:c r="N334" s="13">
        <x:v>6.6666666700000002E-2</x:v>
      </x:c>
      <x:c r="O334" s="13">
        <x:v>0.11111111110000001</x:v>
      </x:c>
      <x:c r="P334" s="13">
        <x:v>7.4074073999999997E-3</x:v>
      </x:c>
      <x:c r="Q334" s="11" t="b">
        <x:v>0</x:v>
      </x:c>
      <x:c r="R334" s="10"/>
      <x:c r="S334" s="10"/>
      <x:c r="T334" s="12" t="n">
        <x:f t="shared" ca="1" si="24">(COUNTIF($D$326:$D$352,"&lt;"&amp;D334)+(COUNTIF($D$326:$D$352,"="&amp;D334)-1)/2)/26*100</x:f>
        <x:v>65.38461538461539</x:v>
      </x:c>
      <x:c r="U334" s="12" t="n">
        <x:f t="shared" ca="1" si="22">T334*N334</x:f>
        <x:v>4.358974361153846</x:v>
      </x:c>
      <x:c r="V334" s="12" t="n">
        <x:f t="shared" ca="1" si="23">U334/9</x:f>
        <x:v>0.4843304845726496</x:v>
      </x:c>
    </x:row>
    <x:row r="335">
      <x:c r="A335" s="10" t="s">
        <x:v>161</x:v>
      </x:c>
      <x:c r="B335" s="10" t="s">
        <x:v>73</x:v>
      </x:c>
      <x:c r="C335" s="10" t="s">
        <x:v>74</x:v>
      </x:c>
      <x:c r="D335" s="12">
        <x:v>0.9</x:v>
      </x:c>
      <x:c r="E335" s="10" t="s">
        <x:v>162</x:v>
      </x:c>
      <x:c r="F335" s="10" t="s">
        <x:v>145</x:v>
      </x:c>
      <x:c r="G335" s="10"/>
      <x:c r="H335" s="10" t="s">
        <x:v>146</x:v>
      </x:c>
      <x:c r="I335" s="10" t="s">
        <x:v>147</x:v>
      </x:c>
      <x:c r="J335" s="10" t="s">
        <x:v>163</x:v>
      </x:c>
      <x:c r="K335" s="10" t="s">
        <x:v>54</x:v>
      </x:c>
      <x:c r="L335" s="10" t="s">
        <x:v>164</x:v>
      </x:c>
      <x:c r="M335" s="10" t="s">
        <x:v>165</x:v>
      </x:c>
      <x:c r="N335" s="13">
        <x:v>6.6666666700000002E-2</x:v>
      </x:c>
      <x:c r="O335" s="13">
        <x:v>0.11111111110000001</x:v>
      </x:c>
      <x:c r="P335" s="13">
        <x:v>7.4074073999999997E-3</x:v>
      </x:c>
      <x:c r="Q335" s="11" t="b">
        <x:v>0</x:v>
      </x:c>
      <x:c r="R335" s="10"/>
      <x:c r="S335" s="10"/>
      <x:c r="T335" s="12" t="n">
        <x:f t="shared" ca="1" si="24">(COUNTIF($D$326:$D$352,"&lt;"&amp;D335)+(COUNTIF($D$326:$D$352,"="&amp;D335)-1)/2)/26*100</x:f>
        <x:v>65.38461538461539</x:v>
      </x:c>
      <x:c r="U335" s="12" t="n">
        <x:f t="shared" ca="1" si="22">T335*N335</x:f>
        <x:v>4.358974361153846</x:v>
      </x:c>
      <x:c r="V335" s="12" t="n">
        <x:f t="shared" ca="1" si="23">U335/9</x:f>
        <x:v>0.4843304845726496</x:v>
      </x:c>
    </x:row>
    <x:row r="336">
      <x:c r="A336" s="10" t="s">
        <x:v>161</x:v>
      </x:c>
      <x:c r="B336" s="10" t="s">
        <x:v>75</x:v>
      </x:c>
      <x:c r="C336" s="10" t="s">
        <x:v>76</x:v>
      </x:c>
      <x:c r="D336" s="12">
        <x:v>1</x:v>
      </x:c>
      <x:c r="E336" s="10" t="s">
        <x:v>162</x:v>
      </x:c>
      <x:c r="F336" s="10" t="s">
        <x:v>145</x:v>
      </x:c>
      <x:c r="G336" s="10"/>
      <x:c r="H336" s="10" t="s">
        <x:v>146</x:v>
      </x:c>
      <x:c r="I336" s="10" t="s">
        <x:v>147</x:v>
      </x:c>
      <x:c r="J336" s="10" t="s">
        <x:v>163</x:v>
      </x:c>
      <x:c r="K336" s="10" t="s">
        <x:v>54</x:v>
      </x:c>
      <x:c r="L336" s="10" t="s">
        <x:v>164</x:v>
      </x:c>
      <x:c r="M336" s="10" t="s">
        <x:v>165</x:v>
      </x:c>
      <x:c r="N336" s="13">
        <x:v>6.6666666700000002E-2</x:v>
      </x:c>
      <x:c r="O336" s="13">
        <x:v>0.11111111110000001</x:v>
      </x:c>
      <x:c r="P336" s="13">
        <x:v>7.4074073999999997E-3</x:v>
      </x:c>
      <x:c r="Q336" s="11" t="b">
        <x:v>0</x:v>
      </x:c>
      <x:c r="R336" s="10"/>
      <x:c r="S336" s="10"/>
      <x:c r="T336" s="12" t="n">
        <x:f t="shared" ca="1" si="24">(COUNTIF($D$326:$D$352,"&lt;"&amp;D336)+(COUNTIF($D$326:$D$352,"="&amp;D336)-1)/2)/26*100</x:f>
        <x:v>80.76923076923077</x:v>
      </x:c>
      <x:c r="U336" s="12" t="n">
        <x:f t="shared" ca="1" si="22">T336*N336</x:f>
        <x:v>5.384615387307693</x:v>
      </x:c>
      <x:c r="V336" s="12" t="n">
        <x:f t="shared" ca="1" si="23">U336/9</x:f>
        <x:v>0.5982905985897436</x:v>
      </x:c>
    </x:row>
    <x:row r="337">
      <x:c r="A337" s="10" t="s">
        <x:v>161</x:v>
      </x:c>
      <x:c r="B337" s="10" t="s">
        <x:v>77</x:v>
      </x:c>
      <x:c r="C337" s="10" t="s">
        <x:v>78</x:v>
      </x:c>
      <x:c r="D337" s="12">
        <x:v>1.3</x:v>
      </x:c>
      <x:c r="E337" s="10" t="s">
        <x:v>162</x:v>
      </x:c>
      <x:c r="F337" s="10" t="s">
        <x:v>145</x:v>
      </x:c>
      <x:c r="G337" s="10"/>
      <x:c r="H337" s="10" t="s">
        <x:v>146</x:v>
      </x:c>
      <x:c r="I337" s="10" t="s">
        <x:v>147</x:v>
      </x:c>
      <x:c r="J337" s="10" t="s">
        <x:v>163</x:v>
      </x:c>
      <x:c r="K337" s="10" t="s">
        <x:v>54</x:v>
      </x:c>
      <x:c r="L337" s="10" t="s">
        <x:v>164</x:v>
      </x:c>
      <x:c r="M337" s="10" t="s">
        <x:v>165</x:v>
      </x:c>
      <x:c r="N337" s="13">
        <x:v>6.6666666700000002E-2</x:v>
      </x:c>
      <x:c r="O337" s="13">
        <x:v>0.11111111110000001</x:v>
      </x:c>
      <x:c r="P337" s="13">
        <x:v>7.4074073999999997E-3</x:v>
      </x:c>
      <x:c r="Q337" s="11" t="b">
        <x:v>0</x:v>
      </x:c>
      <x:c r="R337" s="10"/>
      <x:c r="S337" s="10"/>
      <x:c r="T337" s="12" t="n">
        <x:f t="shared" ca="1" si="24">(COUNTIF($D$326:$D$352,"&lt;"&amp;D337)+(COUNTIF($D$326:$D$352,"="&amp;D337)-1)/2)/26*100</x:f>
        <x:v>98.07692307692307</x:v>
      </x:c>
      <x:c r="U337" s="12" t="n">
        <x:f t="shared" ca="1" si="22">T337*N337</x:f>
        <x:v>6.5384615417307685</x:v>
      </x:c>
      <x:c r="V337" s="12" t="n">
        <x:f t="shared" ca="1" si="23">U337/9</x:f>
        <x:v>0.7264957268589742</x:v>
      </x:c>
    </x:row>
    <x:row r="338">
      <x:c r="A338" s="10" t="s">
        <x:v>161</x:v>
      </x:c>
      <x:c r="B338" s="10" t="s">
        <x:v>79</x:v>
      </x:c>
      <x:c r="C338" s="10" t="s">
        <x:v>80</x:v>
      </x:c>
      <x:c r="D338" s="12">
        <x:v>0.7</x:v>
      </x:c>
      <x:c r="E338" s="10" t="s">
        <x:v>162</x:v>
      </x:c>
      <x:c r="F338" s="10" t="s">
        <x:v>145</x:v>
      </x:c>
      <x:c r="G338" s="10"/>
      <x:c r="H338" s="10" t="s">
        <x:v>146</x:v>
      </x:c>
      <x:c r="I338" s="10" t="s">
        <x:v>147</x:v>
      </x:c>
      <x:c r="J338" s="10" t="s">
        <x:v>163</x:v>
      </x:c>
      <x:c r="K338" s="10" t="s">
        <x:v>54</x:v>
      </x:c>
      <x:c r="L338" s="10" t="s">
        <x:v>164</x:v>
      </x:c>
      <x:c r="M338" s="10" t="s">
        <x:v>165</x:v>
      </x:c>
      <x:c r="N338" s="13">
        <x:v>6.6666666700000002E-2</x:v>
      </x:c>
      <x:c r="O338" s="13">
        <x:v>0.11111111110000001</x:v>
      </x:c>
      <x:c r="P338" s="13">
        <x:v>7.4074073999999997E-3</x:v>
      </x:c>
      <x:c r="Q338" s="11" t="b">
        <x:v>0</x:v>
      </x:c>
      <x:c r="R338" s="10"/>
      <x:c r="S338" s="10"/>
      <x:c r="T338" s="12" t="n">
        <x:f t="shared" ca="1" si="24">(COUNTIF($D$326:$D$352,"&lt;"&amp;D338)+(COUNTIF($D$326:$D$352,"="&amp;D338)-1)/2)/26*100</x:f>
        <x:v>36.53846153846153</x:v>
      </x:c>
      <x:c r="U338" s="12" t="n">
        <x:f t="shared" ca="1" si="22">T338*N338</x:f>
        <x:v>2.4358974371153845</x:v>
      </x:c>
      <x:c r="V338" s="12" t="n">
        <x:f t="shared" ca="1" si="23">U338/9</x:f>
        <x:v>0.27065527079059826</x:v>
      </x:c>
    </x:row>
    <x:row r="339">
      <x:c r="A339" s="10" t="s">
        <x:v>161</x:v>
      </x:c>
      <x:c r="B339" s="10" t="s">
        <x:v>81</x:v>
      </x:c>
      <x:c r="C339" s="10" t="s">
        <x:v>82</x:v>
      </x:c>
      <x:c r="D339" s="12">
        <x:v>0.5</x:v>
      </x:c>
      <x:c r="E339" s="10" t="s">
        <x:v>162</x:v>
      </x:c>
      <x:c r="F339" s="10" t="s">
        <x:v>145</x:v>
      </x:c>
      <x:c r="G339" s="10"/>
      <x:c r="H339" s="10" t="s">
        <x:v>146</x:v>
      </x:c>
      <x:c r="I339" s="10" t="s">
        <x:v>147</x:v>
      </x:c>
      <x:c r="J339" s="10" t="s">
        <x:v>163</x:v>
      </x:c>
      <x:c r="K339" s="10" t="s">
        <x:v>54</x:v>
      </x:c>
      <x:c r="L339" s="10" t="s">
        <x:v>164</x:v>
      </x:c>
      <x:c r="M339" s="10" t="s">
        <x:v>165</x:v>
      </x:c>
      <x:c r="N339" s="13">
        <x:v>6.6666666700000002E-2</x:v>
      </x:c>
      <x:c r="O339" s="13">
        <x:v>0.11111111110000001</x:v>
      </x:c>
      <x:c r="P339" s="13">
        <x:v>7.4074073999999997E-3</x:v>
      </x:c>
      <x:c r="Q339" s="11" t="b">
        <x:v>0</x:v>
      </x:c>
      <x:c r="R339" s="10"/>
      <x:c r="S339" s="10"/>
      <x:c r="T339" s="12" t="n">
        <x:f t="shared" ca="1" si="24">(COUNTIF($D$326:$D$352,"&lt;"&amp;D339)+(COUNTIF($D$326:$D$352,"="&amp;D339)-1)/2)/26*100</x:f>
        <x:v>23.076923076923077</x:v>
      </x:c>
      <x:c r="U339" s="12" t="n">
        <x:f t="shared" ca="1" si="22">T339*N339</x:f>
        <x:v>1.5384615392307692</x:v>
      </x:c>
      <x:c r="V339" s="12" t="n">
        <x:f t="shared" ca="1" si="23">U339/9</x:f>
        <x:v>0.17094017102564102</x:v>
      </x:c>
    </x:row>
    <x:row r="340">
      <x:c r="A340" s="10" t="s">
        <x:v>161</x:v>
      </x:c>
      <x:c r="B340" s="10" t="s">
        <x:v>83</x:v>
      </x:c>
      <x:c r="C340" s="10" t="s">
        <x:v>84</x:v>
      </x:c>
      <x:c r="D340" s="12">
        <x:v>1</x:v>
      </x:c>
      <x:c r="E340" s="10" t="s">
        <x:v>162</x:v>
      </x:c>
      <x:c r="F340" s="10" t="s">
        <x:v>145</x:v>
      </x:c>
      <x:c r="G340" s="10"/>
      <x:c r="H340" s="10" t="s">
        <x:v>146</x:v>
      </x:c>
      <x:c r="I340" s="10" t="s">
        <x:v>147</x:v>
      </x:c>
      <x:c r="J340" s="10" t="s">
        <x:v>163</x:v>
      </x:c>
      <x:c r="K340" s="10" t="s">
        <x:v>54</x:v>
      </x:c>
      <x:c r="L340" s="10" t="s">
        <x:v>164</x:v>
      </x:c>
      <x:c r="M340" s="10" t="s">
        <x:v>165</x:v>
      </x:c>
      <x:c r="N340" s="13">
        <x:v>6.6666666700000002E-2</x:v>
      </x:c>
      <x:c r="O340" s="13">
        <x:v>0.11111111110000001</x:v>
      </x:c>
      <x:c r="P340" s="13">
        <x:v>7.4074073999999997E-3</x:v>
      </x:c>
      <x:c r="Q340" s="11" t="b">
        <x:v>0</x:v>
      </x:c>
      <x:c r="R340" s="10"/>
      <x:c r="S340" s="10"/>
      <x:c r="T340" s="12" t="n">
        <x:f t="shared" ca="1" si="24">(COUNTIF($D$326:$D$352,"&lt;"&amp;D340)+(COUNTIF($D$326:$D$352,"="&amp;D340)-1)/2)/26*100</x:f>
        <x:v>80.76923076923077</x:v>
      </x:c>
      <x:c r="U340" s="12" t="n">
        <x:f t="shared" ca="1" si="22">T340*N340</x:f>
        <x:v>5.384615387307693</x:v>
      </x:c>
      <x:c r="V340" s="12" t="n">
        <x:f t="shared" ca="1" si="23">U340/9</x:f>
        <x:v>0.5982905985897436</x:v>
      </x:c>
    </x:row>
    <x:row r="341">
      <x:c r="A341" s="10" t="s">
        <x:v>161</x:v>
      </x:c>
      <x:c r="B341" s="10" t="s">
        <x:v>85</x:v>
      </x:c>
      <x:c r="C341" s="10" t="s">
        <x:v>86</x:v>
      </x:c>
      <x:c r="D341" s="12">
        <x:v>0.9</x:v>
      </x:c>
      <x:c r="E341" s="10" t="s">
        <x:v>162</x:v>
      </x:c>
      <x:c r="F341" s="10" t="s">
        <x:v>145</x:v>
      </x:c>
      <x:c r="G341" s="10"/>
      <x:c r="H341" s="10" t="s">
        <x:v>146</x:v>
      </x:c>
      <x:c r="I341" s="10" t="s">
        <x:v>147</x:v>
      </x:c>
      <x:c r="J341" s="10" t="s">
        <x:v>163</x:v>
      </x:c>
      <x:c r="K341" s="10" t="s">
        <x:v>54</x:v>
      </x:c>
      <x:c r="L341" s="10" t="s">
        <x:v>164</x:v>
      </x:c>
      <x:c r="M341" s="10" t="s">
        <x:v>165</x:v>
      </x:c>
      <x:c r="N341" s="13">
        <x:v>6.6666666700000002E-2</x:v>
      </x:c>
      <x:c r="O341" s="13">
        <x:v>0.11111111110000001</x:v>
      </x:c>
      <x:c r="P341" s="13">
        <x:v>7.4074073999999997E-3</x:v>
      </x:c>
      <x:c r="Q341" s="11" t="b">
        <x:v>0</x:v>
      </x:c>
      <x:c r="R341" s="10"/>
      <x:c r="S341" s="10"/>
      <x:c r="T341" s="12" t="n">
        <x:f t="shared" ca="1" si="24">(COUNTIF($D$326:$D$352,"&lt;"&amp;D341)+(COUNTIF($D$326:$D$352,"="&amp;D341)-1)/2)/26*100</x:f>
        <x:v>65.38461538461539</x:v>
      </x:c>
      <x:c r="U341" s="12" t="n">
        <x:f t="shared" ca="1" si="22">T341*N341</x:f>
        <x:v>4.358974361153846</x:v>
      </x:c>
      <x:c r="V341" s="12" t="n">
        <x:f t="shared" ca="1" si="23">U341/9</x:f>
        <x:v>0.4843304845726496</x:v>
      </x:c>
    </x:row>
    <x:row r="342">
      <x:c r="A342" s="10" t="s">
        <x:v>161</x:v>
      </x:c>
      <x:c r="B342" s="10" t="s">
        <x:v>87</x:v>
      </x:c>
      <x:c r="C342" s="10" t="s">
        <x:v>88</x:v>
      </x:c>
      <x:c r="D342" s="12">
        <x:v>0.5</x:v>
      </x:c>
      <x:c r="E342" s="10" t="s">
        <x:v>162</x:v>
      </x:c>
      <x:c r="F342" s="10" t="s">
        <x:v>145</x:v>
      </x:c>
      <x:c r="G342" s="10"/>
      <x:c r="H342" s="10" t="s">
        <x:v>146</x:v>
      </x:c>
      <x:c r="I342" s="10" t="s">
        <x:v>147</x:v>
      </x:c>
      <x:c r="J342" s="10" t="s">
        <x:v>163</x:v>
      </x:c>
      <x:c r="K342" s="10" t="s">
        <x:v>54</x:v>
      </x:c>
      <x:c r="L342" s="10" t="s">
        <x:v>164</x:v>
      </x:c>
      <x:c r="M342" s="10" t="s">
        <x:v>165</x:v>
      </x:c>
      <x:c r="N342" s="13">
        <x:v>6.6666666700000002E-2</x:v>
      </x:c>
      <x:c r="O342" s="13">
        <x:v>0.11111111110000001</x:v>
      </x:c>
      <x:c r="P342" s="13">
        <x:v>7.4074073999999997E-3</x:v>
      </x:c>
      <x:c r="Q342" s="11" t="b">
        <x:v>0</x:v>
      </x:c>
      <x:c r="R342" s="10"/>
      <x:c r="S342" s="10"/>
      <x:c r="T342" s="12" t="n">
        <x:f t="shared" ca="1" si="24">(COUNTIF($D$326:$D$352,"&lt;"&amp;D342)+(COUNTIF($D$326:$D$352,"="&amp;D342)-1)/2)/26*100</x:f>
        <x:v>23.076923076923077</x:v>
      </x:c>
      <x:c r="U342" s="12" t="n">
        <x:f t="shared" ca="1" si="22">T342*N342</x:f>
        <x:v>1.5384615392307692</x:v>
      </x:c>
      <x:c r="V342" s="12" t="n">
        <x:f t="shared" ca="1" si="23">U342/9</x:f>
        <x:v>0.17094017102564102</x:v>
      </x:c>
    </x:row>
    <x:row r="343">
      <x:c r="A343" s="10" t="s">
        <x:v>161</x:v>
      </x:c>
      <x:c r="B343" s="10" t="s">
        <x:v>89</x:v>
      </x:c>
      <x:c r="C343" s="10" t="s">
        <x:v>90</x:v>
      </x:c>
      <x:c r="D343" s="12">
        <x:v>1.3</x:v>
      </x:c>
      <x:c r="E343" s="10" t="s">
        <x:v>162</x:v>
      </x:c>
      <x:c r="F343" s="10" t="s">
        <x:v>145</x:v>
      </x:c>
      <x:c r="G343" s="10"/>
      <x:c r="H343" s="10" t="s">
        <x:v>146</x:v>
      </x:c>
      <x:c r="I343" s="10" t="s">
        <x:v>147</x:v>
      </x:c>
      <x:c r="J343" s="10" t="s">
        <x:v>163</x:v>
      </x:c>
      <x:c r="K343" s="10" t="s">
        <x:v>54</x:v>
      </x:c>
      <x:c r="L343" s="10" t="s">
        <x:v>164</x:v>
      </x:c>
      <x:c r="M343" s="10" t="s">
        <x:v>165</x:v>
      </x:c>
      <x:c r="N343" s="13">
        <x:v>6.6666666700000002E-2</x:v>
      </x:c>
      <x:c r="O343" s="13">
        <x:v>0.11111111110000001</x:v>
      </x:c>
      <x:c r="P343" s="13">
        <x:v>7.4074073999999997E-3</x:v>
      </x:c>
      <x:c r="Q343" s="11" t="b">
        <x:v>0</x:v>
      </x:c>
      <x:c r="R343" s="10"/>
      <x:c r="S343" s="10"/>
      <x:c r="T343" s="12" t="n">
        <x:f t="shared" ca="1" si="24">(COUNTIF($D$326:$D$352,"&lt;"&amp;D343)+(COUNTIF($D$326:$D$352,"="&amp;D343)-1)/2)/26*100</x:f>
        <x:v>98.07692307692307</x:v>
      </x:c>
      <x:c r="U343" s="12" t="n">
        <x:f t="shared" ca="1" si="22">T343*N343</x:f>
        <x:v>6.5384615417307685</x:v>
      </x:c>
      <x:c r="V343" s="12" t="n">
        <x:f t="shared" ca="1" si="23">U343/9</x:f>
        <x:v>0.7264957268589742</x:v>
      </x:c>
    </x:row>
    <x:row r="344">
      <x:c r="A344" s="10" t="s">
        <x:v>161</x:v>
      </x:c>
      <x:c r="B344" s="10" t="s">
        <x:v>91</x:v>
      </x:c>
      <x:c r="C344" s="10" t="s">
        <x:v>92</x:v>
      </x:c>
      <x:c r="D344" s="12">
        <x:v>0.4</x:v>
      </x:c>
      <x:c r="E344" s="10" t="s">
        <x:v>162</x:v>
      </x:c>
      <x:c r="F344" s="10" t="s">
        <x:v>145</x:v>
      </x:c>
      <x:c r="G344" s="10"/>
      <x:c r="H344" s="10" t="s">
        <x:v>146</x:v>
      </x:c>
      <x:c r="I344" s="10" t="s">
        <x:v>147</x:v>
      </x:c>
      <x:c r="J344" s="10" t="s">
        <x:v>163</x:v>
      </x:c>
      <x:c r="K344" s="10" t="s">
        <x:v>54</x:v>
      </x:c>
      <x:c r="L344" s="10" t="s">
        <x:v>164</x:v>
      </x:c>
      <x:c r="M344" s="10" t="s">
        <x:v>165</x:v>
      </x:c>
      <x:c r="N344" s="13">
        <x:v>6.6666666700000002E-2</x:v>
      </x:c>
      <x:c r="O344" s="13">
        <x:v>0.11111111110000001</x:v>
      </x:c>
      <x:c r="P344" s="13">
        <x:v>7.4074073999999997E-3</x:v>
      </x:c>
      <x:c r="Q344" s="11" t="b">
        <x:v>0</x:v>
      </x:c>
      <x:c r="R344" s="10"/>
      <x:c r="S344" s="10"/>
      <x:c r="T344" s="12" t="n">
        <x:f t="shared" ca="1" si="24">(COUNTIF($D$326:$D$352,"&lt;"&amp;D344)+(COUNTIF($D$326:$D$352,"="&amp;D344)-1)/2)/26*100</x:f>
        <x:v>13.461538461538462</x:v>
      </x:c>
      <x:c r="U344" s="12" t="n">
        <x:f t="shared" ca="1" si="22">T344*N344</x:f>
        <x:v>0.8974358978846154</x:v>
      </x:c>
      <x:c r="V344" s="12" t="n">
        <x:f t="shared" ca="1" si="23">U344/9</x:f>
        <x:v>0.09971509976495727</x:v>
      </x:c>
    </x:row>
    <x:row r="345">
      <x:c r="A345" s="10" t="s">
        <x:v>161</x:v>
      </x:c>
      <x:c r="B345" s="10" t="s">
        <x:v>93</x:v>
      </x:c>
      <x:c r="C345" s="10" t="s">
        <x:v>94</x:v>
      </x:c>
      <x:c r="D345" s="12">
        <x:v>0.2</x:v>
      </x:c>
      <x:c r="E345" s="10" t="s">
        <x:v>162</x:v>
      </x:c>
      <x:c r="F345" s="10" t="s">
        <x:v>145</x:v>
      </x:c>
      <x:c r="G345" s="10"/>
      <x:c r="H345" s="10" t="s">
        <x:v>146</x:v>
      </x:c>
      <x:c r="I345" s="10" t="s">
        <x:v>147</x:v>
      </x:c>
      <x:c r="J345" s="10" t="s">
        <x:v>163</x:v>
      </x:c>
      <x:c r="K345" s="10" t="s">
        <x:v>54</x:v>
      </x:c>
      <x:c r="L345" s="10" t="s">
        <x:v>164</x:v>
      </x:c>
      <x:c r="M345" s="10" t="s">
        <x:v>165</x:v>
      </x:c>
      <x:c r="N345" s="13">
        <x:v>6.6666666700000002E-2</x:v>
      </x:c>
      <x:c r="O345" s="13">
        <x:v>0.11111111110000001</x:v>
      </x:c>
      <x:c r="P345" s="13">
        <x:v>7.4074073999999997E-3</x:v>
      </x:c>
      <x:c r="Q345" s="11" t="b">
        <x:v>0</x:v>
      </x:c>
      <x:c r="R345" s="10"/>
      <x:c r="S345" s="10"/>
      <x:c r="T345" s="12" t="n">
        <x:f t="shared" ca="1" si="24">(COUNTIF($D$326:$D$352,"&lt;"&amp;D345)+(COUNTIF($D$326:$D$352,"="&amp;D345)-1)/2)/26*100</x:f>
        <x:v>0</x:v>
      </x:c>
      <x:c r="U345" s="12" t="n">
        <x:f t="shared" ca="1" si="22">T345*N345</x:f>
        <x:v>0</x:v>
      </x:c>
      <x:c r="V345" s="12" t="n">
        <x:f t="shared" ca="1" si="23">U345/9</x:f>
        <x:v>0</x:v>
      </x:c>
    </x:row>
    <x:row r="346">
      <x:c r="A346" s="10" t="s">
        <x:v>161</x:v>
      </x:c>
      <x:c r="B346" s="10" t="s">
        <x:v>95</x:v>
      </x:c>
      <x:c r="C346" s="10" t="s">
        <x:v>96</x:v>
      </x:c>
      <x:c r="D346" s="12">
        <x:v>0.7</x:v>
      </x:c>
      <x:c r="E346" s="10" t="s">
        <x:v>162</x:v>
      </x:c>
      <x:c r="F346" s="10" t="s">
        <x:v>145</x:v>
      </x:c>
      <x:c r="G346" s="10"/>
      <x:c r="H346" s="10" t="s">
        <x:v>146</x:v>
      </x:c>
      <x:c r="I346" s="10" t="s">
        <x:v>147</x:v>
      </x:c>
      <x:c r="J346" s="10" t="s">
        <x:v>163</x:v>
      </x:c>
      <x:c r="K346" s="10" t="s">
        <x:v>54</x:v>
      </x:c>
      <x:c r="L346" s="10" t="s">
        <x:v>164</x:v>
      </x:c>
      <x:c r="M346" s="10" t="s">
        <x:v>165</x:v>
      </x:c>
      <x:c r="N346" s="13">
        <x:v>6.6666666700000002E-2</x:v>
      </x:c>
      <x:c r="O346" s="13">
        <x:v>0.11111111110000001</x:v>
      </x:c>
      <x:c r="P346" s="13">
        <x:v>7.4074073999999997E-3</x:v>
      </x:c>
      <x:c r="Q346" s="11" t="b">
        <x:v>0</x:v>
      </x:c>
      <x:c r="R346" s="10"/>
      <x:c r="S346" s="10"/>
      <x:c r="T346" s="12" t="n">
        <x:f t="shared" ca="1" si="24">(COUNTIF($D$326:$D$352,"&lt;"&amp;D346)+(COUNTIF($D$326:$D$352,"="&amp;D346)-1)/2)/26*100</x:f>
        <x:v>36.53846153846153</x:v>
      </x:c>
      <x:c r="U346" s="12" t="n">
        <x:f t="shared" ca="1" si="22">T346*N346</x:f>
        <x:v>2.4358974371153845</x:v>
      </x:c>
      <x:c r="V346" s="12" t="n">
        <x:f t="shared" ca="1" si="23">U346/9</x:f>
        <x:v>0.27065527079059826</x:v>
      </x:c>
    </x:row>
    <x:row r="347">
      <x:c r="A347" s="10" t="s">
        <x:v>161</x:v>
      </x:c>
      <x:c r="B347" s="10" t="s">
        <x:v>97</x:v>
      </x:c>
      <x:c r="C347" s="10" t="s">
        <x:v>98</x:v>
      </x:c>
      <x:c r="D347" s="12">
        <x:v>0.4</x:v>
      </x:c>
      <x:c r="E347" s="10" t="s">
        <x:v>162</x:v>
      </x:c>
      <x:c r="F347" s="10" t="s">
        <x:v>145</x:v>
      </x:c>
      <x:c r="G347" s="10"/>
      <x:c r="H347" s="10" t="s">
        <x:v>146</x:v>
      </x:c>
      <x:c r="I347" s="10" t="s">
        <x:v>147</x:v>
      </x:c>
      <x:c r="J347" s="10" t="s">
        <x:v>163</x:v>
      </x:c>
      <x:c r="K347" s="10" t="s">
        <x:v>54</x:v>
      </x:c>
      <x:c r="L347" s="10" t="s">
        <x:v>164</x:v>
      </x:c>
      <x:c r="M347" s="10" t="s">
        <x:v>165</x:v>
      </x:c>
      <x:c r="N347" s="13">
        <x:v>6.6666666700000002E-2</x:v>
      </x:c>
      <x:c r="O347" s="13">
        <x:v>0.11111111110000001</x:v>
      </x:c>
      <x:c r="P347" s="13">
        <x:v>7.4074073999999997E-3</x:v>
      </x:c>
      <x:c r="Q347" s="11" t="b">
        <x:v>0</x:v>
      </x:c>
      <x:c r="R347" s="10"/>
      <x:c r="S347" s="10"/>
      <x:c r="T347" s="12" t="n">
        <x:f t="shared" ca="1" si="24">(COUNTIF($D$326:$D$352,"&lt;"&amp;D347)+(COUNTIF($D$326:$D$352,"="&amp;D347)-1)/2)/26*100</x:f>
        <x:v>13.461538461538462</x:v>
      </x:c>
      <x:c r="U347" s="12" t="n">
        <x:f t="shared" ca="1" si="22">T347*N347</x:f>
        <x:v>0.8974358978846154</x:v>
      </x:c>
      <x:c r="V347" s="12" t="n">
        <x:f t="shared" ca="1" si="23">U347/9</x:f>
        <x:v>0.09971509976495727</x:v>
      </x:c>
    </x:row>
    <x:row r="348">
      <x:c r="A348" s="10" t="s">
        <x:v>161</x:v>
      </x:c>
      <x:c r="B348" s="10" t="s">
        <x:v>99</x:v>
      </x:c>
      <x:c r="C348" s="10" t="s">
        <x:v>100</x:v>
      </x:c>
      <x:c r="D348" s="12">
        <x:v>0.8</x:v>
      </x:c>
      <x:c r="E348" s="10" t="s">
        <x:v>162</x:v>
      </x:c>
      <x:c r="F348" s="10" t="s">
        <x:v>145</x:v>
      </x:c>
      <x:c r="G348" s="10"/>
      <x:c r="H348" s="10" t="s">
        <x:v>146</x:v>
      </x:c>
      <x:c r="I348" s="10" t="s">
        <x:v>147</x:v>
      </x:c>
      <x:c r="J348" s="10" t="s">
        <x:v>163</x:v>
      </x:c>
      <x:c r="K348" s="10" t="s">
        <x:v>54</x:v>
      </x:c>
      <x:c r="L348" s="10" t="s">
        <x:v>164</x:v>
      </x:c>
      <x:c r="M348" s="10" t="s">
        <x:v>165</x:v>
      </x:c>
      <x:c r="N348" s="13">
        <x:v>6.6666666700000002E-2</x:v>
      </x:c>
      <x:c r="O348" s="13">
        <x:v>0.11111111110000001</x:v>
      </x:c>
      <x:c r="P348" s="13">
        <x:v>7.4074073999999997E-3</x:v>
      </x:c>
      <x:c r="Q348" s="11" t="b">
        <x:v>0</x:v>
      </x:c>
      <x:c r="R348" s="10"/>
      <x:c r="S348" s="10"/>
      <x:c r="T348" s="12" t="n">
        <x:f t="shared" ca="1" si="24">(COUNTIF($D$326:$D$352,"&lt;"&amp;D348)+(COUNTIF($D$326:$D$352,"="&amp;D348)-1)/2)/26*100</x:f>
        <x:v>50</x:v>
      </x:c>
      <x:c r="U348" s="12" t="n">
        <x:f t="shared" ca="1" si="22">T348*N348</x:f>
        <x:v>3.3333333350000003</x:v>
      </x:c>
      <x:c r="V348" s="12" t="n">
        <x:f t="shared" ca="1" si="23">U348/9</x:f>
        <x:v>0.3703703705555556</x:v>
      </x:c>
    </x:row>
    <x:row r="349">
      <x:c r="A349" s="10" t="s">
        <x:v>161</x:v>
      </x:c>
      <x:c r="B349" s="10" t="s">
        <x:v>101</x:v>
      </x:c>
      <x:c r="C349" s="10" t="s">
        <x:v>102</x:v>
      </x:c>
      <x:c r="D349" s="12">
        <x:v>0.3</x:v>
      </x:c>
      <x:c r="E349" s="10" t="s">
        <x:v>162</x:v>
      </x:c>
      <x:c r="F349" s="10" t="s">
        <x:v>145</x:v>
      </x:c>
      <x:c r="G349" s="10"/>
      <x:c r="H349" s="10" t="s">
        <x:v>146</x:v>
      </x:c>
      <x:c r="I349" s="10" t="s">
        <x:v>147</x:v>
      </x:c>
      <x:c r="J349" s="10" t="s">
        <x:v>163</x:v>
      </x:c>
      <x:c r="K349" s="10" t="s">
        <x:v>54</x:v>
      </x:c>
      <x:c r="L349" s="10" t="s">
        <x:v>164</x:v>
      </x:c>
      <x:c r="M349" s="10" t="s">
        <x:v>165</x:v>
      </x:c>
      <x:c r="N349" s="13">
        <x:v>6.6666666700000002E-2</x:v>
      </x:c>
      <x:c r="O349" s="13">
        <x:v>0.11111111110000001</x:v>
      </x:c>
      <x:c r="P349" s="13">
        <x:v>7.4074073999999997E-3</x:v>
      </x:c>
      <x:c r="Q349" s="11" t="b">
        <x:v>0</x:v>
      </x:c>
      <x:c r="R349" s="10"/>
      <x:c r="S349" s="10"/>
      <x:c r="T349" s="12" t="n">
        <x:f t="shared" ca="1" si="24">(COUNTIF($D$326:$D$352,"&lt;"&amp;D349)+(COUNTIF($D$326:$D$352,"="&amp;D349)-1)/2)/26*100</x:f>
        <x:v>5.769230769230769</x:v>
      </x:c>
      <x:c r="U349" s="12" t="n">
        <x:f t="shared" ca="1" si="22">T349*N349</x:f>
        <x:v>0.3846153848076923</x:v>
      </x:c>
      <x:c r="V349" s="12" t="n">
        <x:f t="shared" ca="1" si="23">U349/9</x:f>
        <x:v>0.042735042756410255</x:v>
      </x:c>
    </x:row>
    <x:row r="350">
      <x:c r="A350" s="10" t="s">
        <x:v>161</x:v>
      </x:c>
      <x:c r="B350" s="10" t="s">
        <x:v>103</x:v>
      </x:c>
      <x:c r="C350" s="10" t="s">
        <x:v>104</x:v>
      </x:c>
      <x:c r="D350" s="12">
        <x:v>1.1000000000000001</x:v>
      </x:c>
      <x:c r="E350" s="10" t="s">
        <x:v>162</x:v>
      </x:c>
      <x:c r="F350" s="10" t="s">
        <x:v>145</x:v>
      </x:c>
      <x:c r="G350" s="10"/>
      <x:c r="H350" s="10" t="s">
        <x:v>146</x:v>
      </x:c>
      <x:c r="I350" s="10" t="s">
        <x:v>147</x:v>
      </x:c>
      <x:c r="J350" s="10" t="s">
        <x:v>163</x:v>
      </x:c>
      <x:c r="K350" s="10" t="s">
        <x:v>54</x:v>
      </x:c>
      <x:c r="L350" s="10" t="s">
        <x:v>164</x:v>
      </x:c>
      <x:c r="M350" s="10" t="s">
        <x:v>165</x:v>
      </x:c>
      <x:c r="N350" s="13">
        <x:v>6.6666666700000002E-2</x:v>
      </x:c>
      <x:c r="O350" s="13">
        <x:v>0.11111111110000001</x:v>
      </x:c>
      <x:c r="P350" s="13">
        <x:v>7.4074073999999997E-3</x:v>
      </x:c>
      <x:c r="Q350" s="11" t="b">
        <x:v>0</x:v>
      </x:c>
      <x:c r="R350" s="10"/>
      <x:c r="S350" s="10"/>
      <x:c r="T350" s="12" t="n">
        <x:f t="shared" ca="1" si="24">(COUNTIF($D$326:$D$352,"&lt;"&amp;D350)+(COUNTIF($D$326:$D$352,"="&amp;D350)-1)/2)/26*100</x:f>
        <x:v>90.38461538461539</x:v>
      </x:c>
      <x:c r="U350" s="12" t="n">
        <x:f t="shared" ca="1" si="22">T350*N350</x:f>
        <x:v>6.025641028653847</x:v>
      </x:c>
      <x:c r="V350" s="12" t="n">
        <x:f t="shared" ca="1" si="23">U350/9</x:f>
        <x:v>0.6695156698504274</x:v>
      </x:c>
    </x:row>
    <x:row r="351">
      <x:c r="A351" s="10" t="s">
        <x:v>161</x:v>
      </x:c>
      <x:c r="B351" s="10" t="s">
        <x:v>105</x:v>
      </x:c>
      <x:c r="C351" s="10" t="s">
        <x:v>106</x:v>
      </x:c>
      <x:c r="D351" s="12">
        <x:v>0.8</x:v>
      </x:c>
      <x:c r="E351" s="10" t="s">
        <x:v>162</x:v>
      </x:c>
      <x:c r="F351" s="10" t="s">
        <x:v>145</x:v>
      </x:c>
      <x:c r="G351" s="10"/>
      <x:c r="H351" s="10" t="s">
        <x:v>146</x:v>
      </x:c>
      <x:c r="I351" s="10" t="s">
        <x:v>147</x:v>
      </x:c>
      <x:c r="J351" s="10" t="s">
        <x:v>163</x:v>
      </x:c>
      <x:c r="K351" s="10" t="s">
        <x:v>54</x:v>
      </x:c>
      <x:c r="L351" s="10" t="s">
        <x:v>164</x:v>
      </x:c>
      <x:c r="M351" s="10" t="s">
        <x:v>165</x:v>
      </x:c>
      <x:c r="N351" s="13">
        <x:v>6.6666666700000002E-2</x:v>
      </x:c>
      <x:c r="O351" s="13">
        <x:v>0.11111111110000001</x:v>
      </x:c>
      <x:c r="P351" s="13">
        <x:v>7.4074073999999997E-3</x:v>
      </x:c>
      <x:c r="Q351" s="11" t="b">
        <x:v>0</x:v>
      </x:c>
      <x:c r="R351" s="10"/>
      <x:c r="S351" s="10"/>
      <x:c r="T351" s="12" t="n">
        <x:f t="shared" ca="1" si="24">(COUNTIF($D$326:$D$352,"&lt;"&amp;D351)+(COUNTIF($D$326:$D$352,"="&amp;D351)-1)/2)/26*100</x:f>
        <x:v>50</x:v>
      </x:c>
      <x:c r="U351" s="12" t="n">
        <x:f t="shared" ca="1" si="22">T351*N351</x:f>
        <x:v>3.3333333350000003</x:v>
      </x:c>
      <x:c r="V351" s="12" t="n">
        <x:f t="shared" ca="1" si="23">U351/9</x:f>
        <x:v>0.3703703705555556</x:v>
      </x:c>
    </x:row>
    <x:row r="352">
      <x:c r="A352" s="10" t="s">
        <x:v>161</x:v>
      </x:c>
      <x:c r="B352" s="10" t="s">
        <x:v>107</x:v>
      </x:c>
      <x:c r="C352" s="10" t="s">
        <x:v>108</x:v>
      </x:c>
      <x:c r="D352" s="12">
        <x:v>0.7</x:v>
      </x:c>
      <x:c r="E352" s="10" t="s">
        <x:v>162</x:v>
      </x:c>
      <x:c r="F352" s="10" t="s">
        <x:v>145</x:v>
      </x:c>
      <x:c r="G352" s="10"/>
      <x:c r="H352" s="10" t="s">
        <x:v>146</x:v>
      </x:c>
      <x:c r="I352" s="10" t="s">
        <x:v>147</x:v>
      </x:c>
      <x:c r="J352" s="10" t="s">
        <x:v>163</x:v>
      </x:c>
      <x:c r="K352" s="10" t="s">
        <x:v>54</x:v>
      </x:c>
      <x:c r="L352" s="10" t="s">
        <x:v>164</x:v>
      </x:c>
      <x:c r="M352" s="10" t="s">
        <x:v>165</x:v>
      </x:c>
      <x:c r="N352" s="13">
        <x:v>6.6666666700000002E-2</x:v>
      </x:c>
      <x:c r="O352" s="13">
        <x:v>0.11111111110000001</x:v>
      </x:c>
      <x:c r="P352" s="13">
        <x:v>7.4074073999999997E-3</x:v>
      </x:c>
      <x:c r="Q352" s="11" t="b">
        <x:v>0</x:v>
      </x:c>
      <x:c r="R352" s="10"/>
      <x:c r="S352" s="10"/>
      <x:c r="T352" s="12" t="n">
        <x:f t="shared" ca="1" si="24">(COUNTIF($D$326:$D$352,"&lt;"&amp;D352)+(COUNTIF($D$326:$D$352,"="&amp;D352)-1)/2)/26*100</x:f>
        <x:v>36.53846153846153</x:v>
      </x:c>
      <x:c r="U352" s="12" t="n">
        <x:f t="shared" ca="1" si="22">T352*N352</x:f>
        <x:v>2.4358974371153845</x:v>
      </x:c>
      <x:c r="V352" s="12" t="n">
        <x:f t="shared" ca="1" si="23">U352/9</x:f>
        <x:v>0.27065527079059826</x:v>
      </x:c>
    </x:row>
    <x:row r="353">
      <x:c r="A353" s="10" t="s">
        <x:v>166</x:v>
      </x:c>
      <x:c r="B353" s="10" t="s">
        <x:v>48</x:v>
      </x:c>
      <x:c r="C353" s="10" t="s">
        <x:v>49</x:v>
      </x:c>
      <x:c r="D353" s="12">
        <x:v>2468.1389894960998</x:v>
      </x:c>
      <x:c r="E353" s="10" t="s">
        <x:v>167</x:v>
      </x:c>
      <x:c r="F353" s="10" t="s">
        <x:v>145</x:v>
      </x:c>
      <x:c r="G353" s="10"/>
      <x:c r="H353" s="10" t="s">
        <x:v>146</x:v>
      </x:c>
      <x:c r="I353" s="10" t="s">
        <x:v>147</x:v>
      </x:c>
      <x:c r="J353" s="10" t="s">
        <x:v>168</x:v>
      </x:c>
      <x:c r="K353" s="10" t="s">
        <x:v>54</x:v>
      </x:c>
      <x:c r="L353" s="10" t="s">
        <x:v>164</x:v>
      </x:c>
      <x:c r="M353" s="10" t="s">
        <x:v>165</x:v>
      </x:c>
      <x:c r="N353" s="13">
        <x:v>6.6666666700000002E-2</x:v>
      </x:c>
      <x:c r="O353" s="13">
        <x:v>0.11111111110000001</x:v>
      </x:c>
      <x:c r="P353" s="13">
        <x:v>7.4074073999999997E-3</x:v>
      </x:c>
      <x:c r="Q353" s="11" t="b">
        <x:v>0</x:v>
      </x:c>
      <x:c r="R353" s="10"/>
      <x:c r="S353" s="10"/>
      <x:c r="T353" s="12" t="n">
        <x:f t="shared" ref="T353:T379" ca="1" si="25">(COUNTIF($D$353:$D$379,"&lt;"&amp;D353)+(COUNTIF($D$353:$D$379,"="&amp;D353)-1)/2)/26*100</x:f>
        <x:v>73.07692307692307</x:v>
      </x:c>
      <x:c r="U353" s="12" t="n">
        <x:f t="shared" ca="1" si="22">T353*N353</x:f>
        <x:v>4.871794874230769</x:v>
      </x:c>
      <x:c r="V353" s="12" t="n">
        <x:f t="shared" ca="1" si="23">U353/9</x:f>
        <x:v>0.5413105415811965</x:v>
      </x:c>
    </x:row>
    <x:row r="354">
      <x:c r="A354" s="10" t="s">
        <x:v>166</x:v>
      </x:c>
      <x:c r="B354" s="10" t="s">
        <x:v>57</x:v>
      </x:c>
      <x:c r="C354" s="10" t="s">
        <x:v>58</x:v>
      </x:c>
      <x:c r="D354" s="12">
        <x:v>2378.6773167321999</x:v>
      </x:c>
      <x:c r="E354" s="10" t="s">
        <x:v>167</x:v>
      </x:c>
      <x:c r="F354" s="10" t="s">
        <x:v>145</x:v>
      </x:c>
      <x:c r="G354" s="10"/>
      <x:c r="H354" s="10" t="s">
        <x:v>146</x:v>
      </x:c>
      <x:c r="I354" s="10" t="s">
        <x:v>147</x:v>
      </x:c>
      <x:c r="J354" s="10" t="s">
        <x:v>168</x:v>
      </x:c>
      <x:c r="K354" s="10" t="s">
        <x:v>54</x:v>
      </x:c>
      <x:c r="L354" s="10" t="s">
        <x:v>164</x:v>
      </x:c>
      <x:c r="M354" s="10" t="s">
        <x:v>165</x:v>
      </x:c>
      <x:c r="N354" s="13">
        <x:v>6.6666666700000002E-2</x:v>
      </x:c>
      <x:c r="O354" s="13">
        <x:v>0.11111111110000001</x:v>
      </x:c>
      <x:c r="P354" s="13">
        <x:v>7.4074073999999997E-3</x:v>
      </x:c>
      <x:c r="Q354" s="11" t="b">
        <x:v>0</x:v>
      </x:c>
      <x:c r="R354" s="10"/>
      <x:c r="S354" s="10"/>
      <x:c r="T354" s="12" t="n">
        <x:f t="shared" ca="1" si="25">(COUNTIF($D$353:$D$379,"&lt;"&amp;D354)+(COUNTIF($D$353:$D$379,"="&amp;D354)-1)/2)/26*100</x:f>
        <x:v>69.23076923076923</x:v>
      </x:c>
      <x:c r="U354" s="12" t="n">
        <x:f t="shared" ca="1" si="22">T354*N354</x:f>
        <x:v>4.615384617692308</x:v>
      </x:c>
      <x:c r="V354" s="12" t="n">
        <x:f t="shared" ca="1" si="23">U354/9</x:f>
        <x:v>0.5128205130769231</x:v>
      </x:c>
    </x:row>
    <x:row r="355">
      <x:c r="A355" s="10" t="s">
        <x:v>166</x:v>
      </x:c>
      <x:c r="B355" s="10" t="s">
        <x:v>59</x:v>
      </x:c>
      <x:c r="C355" s="10" t="s">
        <x:v>60</x:v>
      </x:c>
      <x:c r="D355" s="12">
        <x:v>483.42798911350002</x:v>
      </x:c>
      <x:c r="E355" s="10" t="s">
        <x:v>167</x:v>
      </x:c>
      <x:c r="F355" s="10" t="s">
        <x:v>145</x:v>
      </x:c>
      <x:c r="G355" s="10"/>
      <x:c r="H355" s="10" t="s">
        <x:v>146</x:v>
      </x:c>
      <x:c r="I355" s="10" t="s">
        <x:v>147</x:v>
      </x:c>
      <x:c r="J355" s="10" t="s">
        <x:v>168</x:v>
      </x:c>
      <x:c r="K355" s="10" t="s">
        <x:v>54</x:v>
      </x:c>
      <x:c r="L355" s="10" t="s">
        <x:v>164</x:v>
      </x:c>
      <x:c r="M355" s="10" t="s">
        <x:v>165</x:v>
      </x:c>
      <x:c r="N355" s="13">
        <x:v>6.6666666700000002E-2</x:v>
      </x:c>
      <x:c r="O355" s="13">
        <x:v>0.11111111110000001</x:v>
      </x:c>
      <x:c r="P355" s="13">
        <x:v>7.4074073999999997E-3</x:v>
      </x:c>
      <x:c r="Q355" s="11" t="b">
        <x:v>0</x:v>
      </x:c>
      <x:c r="R355" s="10"/>
      <x:c r="S355" s="10"/>
      <x:c r="T355" s="12" t="n">
        <x:f t="shared" ca="1" si="25">(COUNTIF($D$353:$D$379,"&lt;"&amp;D355)+(COUNTIF($D$353:$D$379,"="&amp;D355)-1)/2)/26*100</x:f>
        <x:v>3.8461538461538463</x:v>
      </x:c>
      <x:c r="U355" s="12" t="n">
        <x:f t="shared" ca="1" si="22">T355*N355</x:f>
        <x:v>0.25641025653846156</x:v>
      </x:c>
      <x:c r="V355" s="12" t="n">
        <x:f t="shared" ca="1" si="23">U355/9</x:f>
        <x:v>0.028490028504273505</x:v>
      </x:c>
    </x:row>
    <x:row r="356">
      <x:c r="A356" s="10" t="s">
        <x:v>166</x:v>
      </x:c>
      <x:c r="B356" s="10" t="s">
        <x:v>61</x:v>
      </x:c>
      <x:c r="C356" s="10" t="s">
        <x:v>62</x:v>
      </x:c>
      <x:c r="D356" s="12">
        <x:v>3478.2484846881998</x:v>
      </x:c>
      <x:c r="E356" s="10" t="s">
        <x:v>167</x:v>
      </x:c>
      <x:c r="F356" s="10" t="s">
        <x:v>145</x:v>
      </x:c>
      <x:c r="G356" s="10"/>
      <x:c r="H356" s="10" t="s">
        <x:v>146</x:v>
      </x:c>
      <x:c r="I356" s="10" t="s">
        <x:v>147</x:v>
      </x:c>
      <x:c r="J356" s="10" t="s">
        <x:v>168</x:v>
      </x:c>
      <x:c r="K356" s="10" t="s">
        <x:v>54</x:v>
      </x:c>
      <x:c r="L356" s="10" t="s">
        <x:v>164</x:v>
      </x:c>
      <x:c r="M356" s="10" t="s">
        <x:v>165</x:v>
      </x:c>
      <x:c r="N356" s="13">
        <x:v>6.6666666700000002E-2</x:v>
      </x:c>
      <x:c r="O356" s="13">
        <x:v>0.11111111110000001</x:v>
      </x:c>
      <x:c r="P356" s="13">
        <x:v>7.4074073999999997E-3</x:v>
      </x:c>
      <x:c r="Q356" s="11" t="b">
        <x:v>0</x:v>
      </x:c>
      <x:c r="R356" s="10"/>
      <x:c r="S356" s="10"/>
      <x:c r="T356" s="12" t="n">
        <x:f t="shared" ca="1" si="25">(COUNTIF($D$353:$D$379,"&lt;"&amp;D356)+(COUNTIF($D$353:$D$379,"="&amp;D356)-1)/2)/26*100</x:f>
        <x:v>92.3076923076923</x:v>
      </x:c>
      <x:c r="U356" s="12" t="n">
        <x:f t="shared" ca="1" si="22">T356*N356</x:f>
        <x:v>6.153846156923077</x:v>
      </x:c>
      <x:c r="V356" s="12" t="n">
        <x:f t="shared" ca="1" si="23">U356/9</x:f>
        <x:v>0.6837606841025641</x:v>
      </x:c>
    </x:row>
    <x:row r="357">
      <x:c r="A357" s="10" t="s">
        <x:v>166</x:v>
      </x:c>
      <x:c r="B357" s="10" t="s">
        <x:v>63</x:v>
      </x:c>
      <x:c r="C357" s="10" t="s">
        <x:v>64</x:v>
      </x:c>
      <x:c r="D357" s="12">
        <x:v>1396.7642880059</x:v>
      </x:c>
      <x:c r="E357" s="10" t="s">
        <x:v>167</x:v>
      </x:c>
      <x:c r="F357" s="10" t="s">
        <x:v>145</x:v>
      </x:c>
      <x:c r="G357" s="10"/>
      <x:c r="H357" s="10" t="s">
        <x:v>146</x:v>
      </x:c>
      <x:c r="I357" s="10" t="s">
        <x:v>147</x:v>
      </x:c>
      <x:c r="J357" s="10" t="s">
        <x:v>168</x:v>
      </x:c>
      <x:c r="K357" s="10" t="s">
        <x:v>54</x:v>
      </x:c>
      <x:c r="L357" s="10" t="s">
        <x:v>164</x:v>
      </x:c>
      <x:c r="M357" s="10" t="s">
        <x:v>165</x:v>
      </x:c>
      <x:c r="N357" s="13">
        <x:v>6.6666666700000002E-2</x:v>
      </x:c>
      <x:c r="O357" s="13">
        <x:v>0.11111111110000001</x:v>
      </x:c>
      <x:c r="P357" s="13">
        <x:v>7.4074073999999997E-3</x:v>
      </x:c>
      <x:c r="Q357" s="11" t="b">
        <x:v>0</x:v>
      </x:c>
      <x:c r="R357" s="10"/>
      <x:c r="S357" s="10"/>
      <x:c r="T357" s="12" t="n">
        <x:f t="shared" ca="1" si="25">(COUNTIF($D$353:$D$379,"&lt;"&amp;D357)+(COUNTIF($D$353:$D$379,"="&amp;D357)-1)/2)/26*100</x:f>
        <x:v>50</x:v>
      </x:c>
      <x:c r="U357" s="12" t="n">
        <x:f t="shared" ca="1" si="22">T357*N357</x:f>
        <x:v>3.3333333350000003</x:v>
      </x:c>
      <x:c r="V357" s="12" t="n">
        <x:f t="shared" ca="1" si="23">U357/9</x:f>
        <x:v>0.3703703705555556</x:v>
      </x:c>
    </x:row>
    <x:row r="358">
      <x:c r="A358" s="10" t="s">
        <x:v>166</x:v>
      </x:c>
      <x:c r="B358" s="10" t="s">
        <x:v>65</x:v>
      </x:c>
      <x:c r="C358" s="10" t="s">
        <x:v>66</x:v>
      </x:c>
      <x:c r="D358" s="12">
        <x:v>1271.9865743191999</x:v>
      </x:c>
      <x:c r="E358" s="10" t="s">
        <x:v>167</x:v>
      </x:c>
      <x:c r="F358" s="10" t="s">
        <x:v>145</x:v>
      </x:c>
      <x:c r="G358" s="10"/>
      <x:c r="H358" s="10" t="s">
        <x:v>146</x:v>
      </x:c>
      <x:c r="I358" s="10" t="s">
        <x:v>147</x:v>
      </x:c>
      <x:c r="J358" s="10" t="s">
        <x:v>168</x:v>
      </x:c>
      <x:c r="K358" s="10" t="s">
        <x:v>54</x:v>
      </x:c>
      <x:c r="L358" s="10" t="s">
        <x:v>164</x:v>
      </x:c>
      <x:c r="M358" s="10" t="s">
        <x:v>165</x:v>
      </x:c>
      <x:c r="N358" s="13">
        <x:v>6.6666666700000002E-2</x:v>
      </x:c>
      <x:c r="O358" s="13">
        <x:v>0.11111111110000001</x:v>
      </x:c>
      <x:c r="P358" s="13">
        <x:v>7.4074073999999997E-3</x:v>
      </x:c>
      <x:c r="Q358" s="11" t="b">
        <x:v>0</x:v>
      </x:c>
      <x:c r="R358" s="10"/>
      <x:c r="S358" s="10"/>
      <x:c r="T358" s="12" t="n">
        <x:f t="shared" ca="1" si="25">(COUNTIF($D$353:$D$379,"&lt;"&amp;D358)+(COUNTIF($D$353:$D$379,"="&amp;D358)-1)/2)/26*100</x:f>
        <x:v>34.61538461538461</x:v>
      </x:c>
      <x:c r="U358" s="12" t="n">
        <x:f t="shared" ca="1" si="22">T358*N358</x:f>
        <x:v>2.307692308846154</x:v>
      </x:c>
      <x:c r="V358" s="12" t="n">
        <x:f t="shared" ca="1" si="23">U358/9</x:f>
        <x:v>0.25641025653846156</x:v>
      </x:c>
    </x:row>
    <x:row r="359">
      <x:c r="A359" s="10" t="s">
        <x:v>166</x:v>
      </x:c>
      <x:c r="B359" s="10" t="s">
        <x:v>67</x:v>
      </x:c>
      <x:c r="C359" s="10" t="s">
        <x:v>68</x:v>
      </x:c>
      <x:c r="D359" s="12">
        <x:v>3884.0369020216999</x:v>
      </x:c>
      <x:c r="E359" s="10" t="s">
        <x:v>167</x:v>
      </x:c>
      <x:c r="F359" s="10" t="s">
        <x:v>145</x:v>
      </x:c>
      <x:c r="G359" s="10"/>
      <x:c r="H359" s="10" t="s">
        <x:v>146</x:v>
      </x:c>
      <x:c r="I359" s="10" t="s">
        <x:v>147</x:v>
      </x:c>
      <x:c r="J359" s="10" t="s">
        <x:v>168</x:v>
      </x:c>
      <x:c r="K359" s="10" t="s">
        <x:v>54</x:v>
      </x:c>
      <x:c r="L359" s="10" t="s">
        <x:v>164</x:v>
      </x:c>
      <x:c r="M359" s="10" t="s">
        <x:v>165</x:v>
      </x:c>
      <x:c r="N359" s="13">
        <x:v>6.6666666700000002E-2</x:v>
      </x:c>
      <x:c r="O359" s="13">
        <x:v>0.11111111110000001</x:v>
      </x:c>
      <x:c r="P359" s="13">
        <x:v>7.4074073999999997E-3</x:v>
      </x:c>
      <x:c r="Q359" s="11" t="b">
        <x:v>0</x:v>
      </x:c>
      <x:c r="R359" s="10"/>
      <x:c r="S359" s="10"/>
      <x:c r="T359" s="12" t="n">
        <x:f t="shared" ca="1" si="25">(COUNTIF($D$353:$D$379,"&lt;"&amp;D359)+(COUNTIF($D$353:$D$379,"="&amp;D359)-1)/2)/26*100</x:f>
        <x:v>100</x:v>
      </x:c>
      <x:c r="U359" s="12" t="n">
        <x:f t="shared" ca="1" si="22">T359*N359</x:f>
        <x:v>6.666666670000001</x:v>
      </x:c>
      <x:c r="V359" s="12" t="n">
        <x:f t="shared" ca="1" si="23">U359/9</x:f>
        <x:v>0.7407407411111112</x:v>
      </x:c>
    </x:row>
    <x:row r="360">
      <x:c r="A360" s="10" t="s">
        <x:v>166</x:v>
      </x:c>
      <x:c r="B360" s="10" t="s">
        <x:v>69</x:v>
      </x:c>
      <x:c r="C360" s="10" t="s">
        <x:v>70</x:v>
      </x:c>
      <x:c r="D360" s="12">
        <x:v>2183.2196467869999</x:v>
      </x:c>
      <x:c r="E360" s="10" t="s">
        <x:v>167</x:v>
      </x:c>
      <x:c r="F360" s="10" t="s">
        <x:v>145</x:v>
      </x:c>
      <x:c r="G360" s="10"/>
      <x:c r="H360" s="10" t="s">
        <x:v>146</x:v>
      </x:c>
      <x:c r="I360" s="10" t="s">
        <x:v>147</x:v>
      </x:c>
      <x:c r="J360" s="10" t="s">
        <x:v>168</x:v>
      </x:c>
      <x:c r="K360" s="10" t="s">
        <x:v>54</x:v>
      </x:c>
      <x:c r="L360" s="10" t="s">
        <x:v>164</x:v>
      </x:c>
      <x:c r="M360" s="10" t="s">
        <x:v>165</x:v>
      </x:c>
      <x:c r="N360" s="13">
        <x:v>6.6666666700000002E-2</x:v>
      </x:c>
      <x:c r="O360" s="13">
        <x:v>0.11111111110000001</x:v>
      </x:c>
      <x:c r="P360" s="13">
        <x:v>7.4074073999999997E-3</x:v>
      </x:c>
      <x:c r="Q360" s="11" t="b">
        <x:v>0</x:v>
      </x:c>
      <x:c r="R360" s="10"/>
      <x:c r="S360" s="10"/>
      <x:c r="T360" s="12" t="n">
        <x:f t="shared" ca="1" si="25">(COUNTIF($D$353:$D$379,"&lt;"&amp;D360)+(COUNTIF($D$353:$D$379,"="&amp;D360)-1)/2)/26*100</x:f>
        <x:v>65.38461538461539</x:v>
      </x:c>
      <x:c r="U360" s="12" t="n">
        <x:f t="shared" ca="1" si="22">T360*N360</x:f>
        <x:v>4.358974361153846</x:v>
      </x:c>
      <x:c r="V360" s="12" t="n">
        <x:f t="shared" ca="1" si="23">U360/9</x:f>
        <x:v>0.4843304845726496</x:v>
      </x:c>
    </x:row>
    <x:row r="361">
      <x:c r="A361" s="10" t="s">
        <x:v>166</x:v>
      </x:c>
      <x:c r="B361" s="10" t="s">
        <x:v>71</x:v>
      </x:c>
      <x:c r="C361" s="10" t="s">
        <x:v>72</x:v>
      </x:c>
      <x:c r="D361" s="12">
        <x:v>1320.6283830979</x:v>
      </x:c>
      <x:c r="E361" s="10" t="s">
        <x:v>167</x:v>
      </x:c>
      <x:c r="F361" s="10" t="s">
        <x:v>145</x:v>
      </x:c>
      <x:c r="G361" s="10"/>
      <x:c r="H361" s="10" t="s">
        <x:v>146</x:v>
      </x:c>
      <x:c r="I361" s="10" t="s">
        <x:v>147</x:v>
      </x:c>
      <x:c r="J361" s="10" t="s">
        <x:v>168</x:v>
      </x:c>
      <x:c r="K361" s="10" t="s">
        <x:v>54</x:v>
      </x:c>
      <x:c r="L361" s="10" t="s">
        <x:v>164</x:v>
      </x:c>
      <x:c r="M361" s="10" t="s">
        <x:v>165</x:v>
      </x:c>
      <x:c r="N361" s="13">
        <x:v>6.6666666700000002E-2</x:v>
      </x:c>
      <x:c r="O361" s="13">
        <x:v>0.11111111110000001</x:v>
      </x:c>
      <x:c r="P361" s="13">
        <x:v>7.4074073999999997E-3</x:v>
      </x:c>
      <x:c r="Q361" s="11" t="b">
        <x:v>0</x:v>
      </x:c>
      <x:c r="R361" s="10"/>
      <x:c r="S361" s="10"/>
      <x:c r="T361" s="12" t="n">
        <x:f t="shared" ca="1" si="25">(COUNTIF($D$353:$D$379,"&lt;"&amp;D361)+(COUNTIF($D$353:$D$379,"="&amp;D361)-1)/2)/26*100</x:f>
        <x:v>46.15384615384615</x:v>
      </x:c>
      <x:c r="U361" s="12" t="n">
        <x:f t="shared" ca="1" si="22">T361*N361</x:f>
        <x:v>3.0769230784615385</x:v>
      </x:c>
      <x:c r="V361" s="12" t="n">
        <x:f t="shared" ca="1" si="23">U361/9</x:f>
        <x:v>0.34188034205128204</x:v>
      </x:c>
    </x:row>
    <x:row r="362">
      <x:c r="A362" s="10" t="s">
        <x:v>166</x:v>
      </x:c>
      <x:c r="B362" s="10" t="s">
        <x:v>73</x:v>
      </x:c>
      <x:c r="C362" s="10" t="s">
        <x:v>74</x:v>
      </x:c>
      <x:c r="D362" s="12">
        <x:v>1279.2016788207</x:v>
      </x:c>
      <x:c r="E362" s="10" t="s">
        <x:v>167</x:v>
      </x:c>
      <x:c r="F362" s="10" t="s">
        <x:v>145</x:v>
      </x:c>
      <x:c r="G362" s="10"/>
      <x:c r="H362" s="10" t="s">
        <x:v>146</x:v>
      </x:c>
      <x:c r="I362" s="10" t="s">
        <x:v>147</x:v>
      </x:c>
      <x:c r="J362" s="10" t="s">
        <x:v>168</x:v>
      </x:c>
      <x:c r="K362" s="10" t="s">
        <x:v>54</x:v>
      </x:c>
      <x:c r="L362" s="10" t="s">
        <x:v>164</x:v>
      </x:c>
      <x:c r="M362" s="10" t="s">
        <x:v>165</x:v>
      </x:c>
      <x:c r="N362" s="13">
        <x:v>6.6666666700000002E-2</x:v>
      </x:c>
      <x:c r="O362" s="13">
        <x:v>0.11111111110000001</x:v>
      </x:c>
      <x:c r="P362" s="13">
        <x:v>7.4074073999999997E-3</x:v>
      </x:c>
      <x:c r="Q362" s="11" t="b">
        <x:v>0</x:v>
      </x:c>
      <x:c r="R362" s="10"/>
      <x:c r="S362" s="10"/>
      <x:c r="T362" s="12" t="n">
        <x:f t="shared" ca="1" si="25">(COUNTIF($D$353:$D$379,"&lt;"&amp;D362)+(COUNTIF($D$353:$D$379,"="&amp;D362)-1)/2)/26*100</x:f>
        <x:v>38.46153846153847</x:v>
      </x:c>
      <x:c r="U362" s="12" t="n">
        <x:f t="shared" ca="1" si="22">T362*N362</x:f>
        <x:v>2.5641025653846157</x:v>
      </x:c>
      <x:c r="V362" s="12" t="n">
        <x:f t="shared" ca="1" si="23">U362/9</x:f>
        <x:v>0.28490028504273507</x:v>
      </x:c>
    </x:row>
    <x:row r="363">
      <x:c r="A363" s="10" t="s">
        <x:v>166</x:v>
      </x:c>
      <x:c r="B363" s="10" t="s">
        <x:v>75</x:v>
      </x:c>
      <x:c r="C363" s="10" t="s">
        <x:v>76</x:v>
      </x:c>
      <x:c r="D363" s="12">
        <x:v>2928.6878871448998</x:v>
      </x:c>
      <x:c r="E363" s="10" t="s">
        <x:v>167</x:v>
      </x:c>
      <x:c r="F363" s="10" t="s">
        <x:v>145</x:v>
      </x:c>
      <x:c r="G363" s="10"/>
      <x:c r="H363" s="10" t="s">
        <x:v>146</x:v>
      </x:c>
      <x:c r="I363" s="10" t="s">
        <x:v>147</x:v>
      </x:c>
      <x:c r="J363" s="10" t="s">
        <x:v>168</x:v>
      </x:c>
      <x:c r="K363" s="10" t="s">
        <x:v>54</x:v>
      </x:c>
      <x:c r="L363" s="10" t="s">
        <x:v>164</x:v>
      </x:c>
      <x:c r="M363" s="10" t="s">
        <x:v>165</x:v>
      </x:c>
      <x:c r="N363" s="13">
        <x:v>6.6666666700000002E-2</x:v>
      </x:c>
      <x:c r="O363" s="13">
        <x:v>0.11111111110000001</x:v>
      </x:c>
      <x:c r="P363" s="13">
        <x:v>7.4074073999999997E-3</x:v>
      </x:c>
      <x:c r="Q363" s="11" t="b">
        <x:v>0</x:v>
      </x:c>
      <x:c r="R363" s="10"/>
      <x:c r="S363" s="10"/>
      <x:c r="T363" s="12" t="n">
        <x:f t="shared" ca="1" si="25">(COUNTIF($D$353:$D$379,"&lt;"&amp;D363)+(COUNTIF($D$353:$D$379,"="&amp;D363)-1)/2)/26*100</x:f>
        <x:v>84.61538461538461</x:v>
      </x:c>
      <x:c r="U363" s="12" t="n">
        <x:f t="shared" ca="1" si="22">T363*N363</x:f>
        <x:v>5.641025643846154</x:v>
      </x:c>
      <x:c r="V363" s="12" t="n">
        <x:f t="shared" ca="1" si="23">U363/9</x:f>
        <x:v>0.6267806270940172</x:v>
      </x:c>
    </x:row>
    <x:row r="364">
      <x:c r="A364" s="10" t="s">
        <x:v>166</x:v>
      </x:c>
      <x:c r="B364" s="10" t="s">
        <x:v>77</x:v>
      </x:c>
      <x:c r="C364" s="10" t="s">
        <x:v>78</x:v>
      </x:c>
      <x:c r="D364" s="12">
        <x:v>1025.4984567946001</x:v>
      </x:c>
      <x:c r="E364" s="10" t="s">
        <x:v>167</x:v>
      </x:c>
      <x:c r="F364" s="10" t="s">
        <x:v>145</x:v>
      </x:c>
      <x:c r="G364" s="10"/>
      <x:c r="H364" s="10" t="s">
        <x:v>146</x:v>
      </x:c>
      <x:c r="I364" s="10" t="s">
        <x:v>147</x:v>
      </x:c>
      <x:c r="J364" s="10" t="s">
        <x:v>168</x:v>
      </x:c>
      <x:c r="K364" s="10" t="s">
        <x:v>54</x:v>
      </x:c>
      <x:c r="L364" s="10" t="s">
        <x:v>164</x:v>
      </x:c>
      <x:c r="M364" s="10" t="s">
        <x:v>165</x:v>
      </x:c>
      <x:c r="N364" s="13">
        <x:v>6.6666666700000002E-2</x:v>
      </x:c>
      <x:c r="O364" s="13">
        <x:v>0.11111111110000001</x:v>
      </x:c>
      <x:c r="P364" s="13">
        <x:v>7.4074073999999997E-3</x:v>
      </x:c>
      <x:c r="Q364" s="11" t="b">
        <x:v>0</x:v>
      </x:c>
      <x:c r="R364" s="10"/>
      <x:c r="S364" s="10"/>
      <x:c r="T364" s="12" t="n">
        <x:f t="shared" ca="1" si="25">(COUNTIF($D$353:$D$379,"&lt;"&amp;D364)+(COUNTIF($D$353:$D$379,"="&amp;D364)-1)/2)/26*100</x:f>
        <x:v>23.076923076923077</x:v>
      </x:c>
      <x:c r="U364" s="12" t="n">
        <x:f t="shared" ca="1" si="22">T364*N364</x:f>
        <x:v>1.5384615392307692</x:v>
      </x:c>
      <x:c r="V364" s="12" t="n">
        <x:f t="shared" ca="1" si="23">U364/9</x:f>
        <x:v>0.17094017102564102</x:v>
      </x:c>
    </x:row>
    <x:row r="365">
      <x:c r="A365" s="10" t="s">
        <x:v>166</x:v>
      </x:c>
      <x:c r="B365" s="10" t="s">
        <x:v>79</x:v>
      </x:c>
      <x:c r="C365" s="10" t="s">
        <x:v>80</x:v>
      </x:c>
      <x:c r="D365" s="12">
        <x:v>1144.4500367804001</x:v>
      </x:c>
      <x:c r="E365" s="10" t="s">
        <x:v>167</x:v>
      </x:c>
      <x:c r="F365" s="10" t="s">
        <x:v>145</x:v>
      </x:c>
      <x:c r="G365" s="10"/>
      <x:c r="H365" s="10" t="s">
        <x:v>146</x:v>
      </x:c>
      <x:c r="I365" s="10" t="s">
        <x:v>147</x:v>
      </x:c>
      <x:c r="J365" s="10" t="s">
        <x:v>168</x:v>
      </x:c>
      <x:c r="K365" s="10" t="s">
        <x:v>54</x:v>
      </x:c>
      <x:c r="L365" s="10" t="s">
        <x:v>164</x:v>
      </x:c>
      <x:c r="M365" s="10" t="s">
        <x:v>165</x:v>
      </x:c>
      <x:c r="N365" s="13">
        <x:v>6.6666666700000002E-2</x:v>
      </x:c>
      <x:c r="O365" s="13">
        <x:v>0.11111111110000001</x:v>
      </x:c>
      <x:c r="P365" s="13">
        <x:v>7.4074073999999997E-3</x:v>
      </x:c>
      <x:c r="Q365" s="11" t="b">
        <x:v>0</x:v>
      </x:c>
      <x:c r="R365" s="10"/>
      <x:c r="S365" s="10"/>
      <x:c r="T365" s="12" t="n">
        <x:f t="shared" ca="1" si="25">(COUNTIF($D$353:$D$379,"&lt;"&amp;D365)+(COUNTIF($D$353:$D$379,"="&amp;D365)-1)/2)/26*100</x:f>
        <x:v>26.923076923076923</x:v>
      </x:c>
      <x:c r="U365" s="12" t="n">
        <x:f t="shared" ca="1" si="22">T365*N365</x:f>
        <x:v>1.7948717957692308</x:v>
      </x:c>
      <x:c r="V365" s="12" t="n">
        <x:f t="shared" ca="1" si="23">U365/9</x:f>
        <x:v>0.19943019952991453</x:v>
      </x:c>
    </x:row>
    <x:row r="366">
      <x:c r="A366" s="10" t="s">
        <x:v>166</x:v>
      </x:c>
      <x:c r="B366" s="10" t="s">
        <x:v>81</x:v>
      </x:c>
      <x:c r="C366" s="10" t="s">
        <x:v>82</x:v>
      </x:c>
      <x:c r="D366" s="12">
        <x:v>967.66057599229998</x:v>
      </x:c>
      <x:c r="E366" s="10" t="s">
        <x:v>167</x:v>
      </x:c>
      <x:c r="F366" s="10" t="s">
        <x:v>145</x:v>
      </x:c>
      <x:c r="G366" s="10"/>
      <x:c r="H366" s="10" t="s">
        <x:v>146</x:v>
      </x:c>
      <x:c r="I366" s="10" t="s">
        <x:v>147</x:v>
      </x:c>
      <x:c r="J366" s="10" t="s">
        <x:v>168</x:v>
      </x:c>
      <x:c r="K366" s="10" t="s">
        <x:v>54</x:v>
      </x:c>
      <x:c r="L366" s="10" t="s">
        <x:v>164</x:v>
      </x:c>
      <x:c r="M366" s="10" t="s">
        <x:v>165</x:v>
      </x:c>
      <x:c r="N366" s="13">
        <x:v>6.6666666700000002E-2</x:v>
      </x:c>
      <x:c r="O366" s="13">
        <x:v>0.11111111110000001</x:v>
      </x:c>
      <x:c r="P366" s="13">
        <x:v>7.4074073999999997E-3</x:v>
      </x:c>
      <x:c r="Q366" s="11" t="b">
        <x:v>0</x:v>
      </x:c>
      <x:c r="R366" s="10"/>
      <x:c r="S366" s="10"/>
      <x:c r="T366" s="12" t="n">
        <x:f t="shared" ca="1" si="25">(COUNTIF($D$353:$D$379,"&lt;"&amp;D366)+(COUNTIF($D$353:$D$379,"="&amp;D366)-1)/2)/26*100</x:f>
        <x:v>19.230769230769234</x:v>
      </x:c>
      <x:c r="U366" s="12" t="n">
        <x:f t="shared" ca="1" si="22">T366*N366</x:f>
        <x:v>1.2820512826923078</x:v>
      </x:c>
      <x:c r="V366" s="12" t="n">
        <x:f t="shared" ca="1" si="23">U366/9</x:f>
        <x:v>0.14245014252136753</x:v>
      </x:c>
    </x:row>
    <x:row r="367">
      <x:c r="A367" s="10" t="s">
        <x:v>166</x:v>
      </x:c>
      <x:c r="B367" s="10" t="s">
        <x:v>83</x:v>
      </x:c>
      <x:c r="C367" s="10" t="s">
        <x:v>84</x:v>
      </x:c>
      <x:c r="D367" s="12">
        <x:v>2498.7693643596999</x:v>
      </x:c>
      <x:c r="E367" s="10" t="s">
        <x:v>167</x:v>
      </x:c>
      <x:c r="F367" s="10" t="s">
        <x:v>145</x:v>
      </x:c>
      <x:c r="G367" s="10"/>
      <x:c r="H367" s="10" t="s">
        <x:v>146</x:v>
      </x:c>
      <x:c r="I367" s="10" t="s">
        <x:v>147</x:v>
      </x:c>
      <x:c r="J367" s="10" t="s">
        <x:v>168</x:v>
      </x:c>
      <x:c r="K367" s="10" t="s">
        <x:v>54</x:v>
      </x:c>
      <x:c r="L367" s="10" t="s">
        <x:v>164</x:v>
      </x:c>
      <x:c r="M367" s="10" t="s">
        <x:v>165</x:v>
      </x:c>
      <x:c r="N367" s="13">
        <x:v>6.6666666700000002E-2</x:v>
      </x:c>
      <x:c r="O367" s="13">
        <x:v>0.11111111110000001</x:v>
      </x:c>
      <x:c r="P367" s="13">
        <x:v>7.4074073999999997E-3</x:v>
      </x:c>
      <x:c r="Q367" s="11" t="b">
        <x:v>0</x:v>
      </x:c>
      <x:c r="R367" s="10"/>
      <x:c r="S367" s="10"/>
      <x:c r="T367" s="12" t="n">
        <x:f t="shared" ca="1" si="25">(COUNTIF($D$353:$D$379,"&lt;"&amp;D367)+(COUNTIF($D$353:$D$379,"="&amp;D367)-1)/2)/26*100</x:f>
        <x:v>76.92307692307693</x:v>
      </x:c>
      <x:c r="U367" s="12" t="n">
        <x:f t="shared" ca="1" si="22">T367*N367</x:f>
        <x:v>5.128205130769231</x:v>
      </x:c>
      <x:c r="V367" s="12" t="n">
        <x:f t="shared" ca="1" si="23">U367/9</x:f>
        <x:v>0.5698005700854701</x:v>
      </x:c>
    </x:row>
    <x:row r="368">
      <x:c r="A368" s="10" t="s">
        <x:v>166</x:v>
      </x:c>
      <x:c r="B368" s="10" t="s">
        <x:v>85</x:v>
      </x:c>
      <x:c r="C368" s="10" t="s">
        <x:v>86</x:v>
      </x:c>
      <x:c r="D368" s="12">
        <x:v>1284.6716982903999</x:v>
      </x:c>
      <x:c r="E368" s="10" t="s">
        <x:v>167</x:v>
      </x:c>
      <x:c r="F368" s="10" t="s">
        <x:v>145</x:v>
      </x:c>
      <x:c r="G368" s="10"/>
      <x:c r="H368" s="10" t="s">
        <x:v>146</x:v>
      </x:c>
      <x:c r="I368" s="10" t="s">
        <x:v>147</x:v>
      </x:c>
      <x:c r="J368" s="10" t="s">
        <x:v>168</x:v>
      </x:c>
      <x:c r="K368" s="10" t="s">
        <x:v>54</x:v>
      </x:c>
      <x:c r="L368" s="10" t="s">
        <x:v>164</x:v>
      </x:c>
      <x:c r="M368" s="10" t="s">
        <x:v>165</x:v>
      </x:c>
      <x:c r="N368" s="13">
        <x:v>6.6666666700000002E-2</x:v>
      </x:c>
      <x:c r="O368" s="13">
        <x:v>0.11111111110000001</x:v>
      </x:c>
      <x:c r="P368" s="13">
        <x:v>7.4074073999999997E-3</x:v>
      </x:c>
      <x:c r="Q368" s="11" t="b">
        <x:v>0</x:v>
      </x:c>
      <x:c r="R368" s="10"/>
      <x:c r="S368" s="10"/>
      <x:c r="T368" s="12" t="n">
        <x:f t="shared" ca="1" si="25">(COUNTIF($D$353:$D$379,"&lt;"&amp;D368)+(COUNTIF($D$353:$D$379,"="&amp;D368)-1)/2)/26*100</x:f>
        <x:v>42.30769230769231</x:v>
      </x:c>
      <x:c r="U368" s="12" t="n">
        <x:f t="shared" ca="1" si="22">T368*N368</x:f>
        <x:v>2.820512821923077</x:v>
      </x:c>
      <x:c r="V368" s="12" t="n">
        <x:f t="shared" ca="1" si="23">U368/9</x:f>
        <x:v>0.3133903135470086</x:v>
      </x:c>
    </x:row>
    <x:row r="369">
      <x:c r="A369" s="10" t="s">
        <x:v>166</x:v>
      </x:c>
      <x:c r="B369" s="10" t="s">
        <x:v>87</x:v>
      </x:c>
      <x:c r="C369" s="10" t="s">
        <x:v>88</x:v>
      </x:c>
      <x:c r="D369" s="12">
        <x:v>1192.8055284183999</x:v>
      </x:c>
      <x:c r="E369" s="10" t="s">
        <x:v>167</x:v>
      </x:c>
      <x:c r="F369" s="10" t="s">
        <x:v>145</x:v>
      </x:c>
      <x:c r="G369" s="10"/>
      <x:c r="H369" s="10" t="s">
        <x:v>146</x:v>
      </x:c>
      <x:c r="I369" s="10" t="s">
        <x:v>147</x:v>
      </x:c>
      <x:c r="J369" s="10" t="s">
        <x:v>168</x:v>
      </x:c>
      <x:c r="K369" s="10" t="s">
        <x:v>54</x:v>
      </x:c>
      <x:c r="L369" s="10" t="s">
        <x:v>164</x:v>
      </x:c>
      <x:c r="M369" s="10" t="s">
        <x:v>165</x:v>
      </x:c>
      <x:c r="N369" s="13">
        <x:v>6.6666666700000002E-2</x:v>
      </x:c>
      <x:c r="O369" s="13">
        <x:v>0.11111111110000001</x:v>
      </x:c>
      <x:c r="P369" s="13">
        <x:v>7.4074073999999997E-3</x:v>
      </x:c>
      <x:c r="Q369" s="11" t="b">
        <x:v>0</x:v>
      </x:c>
      <x:c r="R369" s="10"/>
      <x:c r="S369" s="10"/>
      <x:c r="T369" s="12" t="n">
        <x:f t="shared" ca="1" si="25">(COUNTIF($D$353:$D$379,"&lt;"&amp;D369)+(COUNTIF($D$353:$D$379,"="&amp;D369)-1)/2)/26*100</x:f>
        <x:v>30.76923076923077</x:v>
      </x:c>
      <x:c r="U369" s="12" t="n">
        <x:f t="shared" ca="1" si="22">T369*N369</x:f>
        <x:v>2.0512820523076924</x:v>
      </x:c>
      <x:c r="V369" s="12" t="n">
        <x:f t="shared" ca="1" si="23">U369/9</x:f>
        <x:v>0.22792022803418804</x:v>
      </x:c>
    </x:row>
    <x:row r="370">
      <x:c r="A370" s="10" t="s">
        <x:v>166</x:v>
      </x:c>
      <x:c r="B370" s="10" t="s">
        <x:v>89</x:v>
      </x:c>
      <x:c r="C370" s="10" t="s">
        <x:v>90</x:v>
      </x:c>
      <x:c r="D370" s="12">
        <x:v>3536.7969113147001</x:v>
      </x:c>
      <x:c r="E370" s="10" t="s">
        <x:v>167</x:v>
      </x:c>
      <x:c r="F370" s="10" t="s">
        <x:v>145</x:v>
      </x:c>
      <x:c r="G370" s="10"/>
      <x:c r="H370" s="10" t="s">
        <x:v>146</x:v>
      </x:c>
      <x:c r="I370" s="10" t="s">
        <x:v>147</x:v>
      </x:c>
      <x:c r="J370" s="10" t="s">
        <x:v>168</x:v>
      </x:c>
      <x:c r="K370" s="10" t="s">
        <x:v>54</x:v>
      </x:c>
      <x:c r="L370" s="10" t="s">
        <x:v>164</x:v>
      </x:c>
      <x:c r="M370" s="10" t="s">
        <x:v>165</x:v>
      </x:c>
      <x:c r="N370" s="13">
        <x:v>6.6666666700000002E-2</x:v>
      </x:c>
      <x:c r="O370" s="13">
        <x:v>0.11111111110000001</x:v>
      </x:c>
      <x:c r="P370" s="13">
        <x:v>7.4074073999999997E-3</x:v>
      </x:c>
      <x:c r="Q370" s="11" t="b">
        <x:v>0</x:v>
      </x:c>
      <x:c r="R370" s="10"/>
      <x:c r="S370" s="10"/>
      <x:c r="T370" s="12" t="n">
        <x:f t="shared" ca="1" si="25">(COUNTIF($D$353:$D$379,"&lt;"&amp;D370)+(COUNTIF($D$353:$D$379,"="&amp;D370)-1)/2)/26*100</x:f>
        <x:v>96.15384615384616</x:v>
      </x:c>
      <x:c r="U370" s="12" t="n">
        <x:f t="shared" ca="1" si="22">T370*N370</x:f>
        <x:v>6.410256413461539</x:v>
      </x:c>
      <x:c r="V370" s="12" t="n">
        <x:f t="shared" ca="1" si="23">U370/9</x:f>
        <x:v>0.7122507126068377</x:v>
      </x:c>
    </x:row>
    <x:row r="371">
      <x:c r="A371" s="10" t="s">
        <x:v>166</x:v>
      </x:c>
      <x:c r="B371" s="10" t="s">
        <x:v>91</x:v>
      </x:c>
      <x:c r="C371" s="10" t="s">
        <x:v>92</x:v>
      </x:c>
      <x:c r="D371" s="12">
        <x:v>937.34967603929999</x:v>
      </x:c>
      <x:c r="E371" s="10" t="s">
        <x:v>167</x:v>
      </x:c>
      <x:c r="F371" s="10" t="s">
        <x:v>145</x:v>
      </x:c>
      <x:c r="G371" s="10"/>
      <x:c r="H371" s="10" t="s">
        <x:v>146</x:v>
      </x:c>
      <x:c r="I371" s="10" t="s">
        <x:v>147</x:v>
      </x:c>
      <x:c r="J371" s="10" t="s">
        <x:v>168</x:v>
      </x:c>
      <x:c r="K371" s="10" t="s">
        <x:v>54</x:v>
      </x:c>
      <x:c r="L371" s="10" t="s">
        <x:v>164</x:v>
      </x:c>
      <x:c r="M371" s="10" t="s">
        <x:v>165</x:v>
      </x:c>
      <x:c r="N371" s="13">
        <x:v>6.6666666700000002E-2</x:v>
      </x:c>
      <x:c r="O371" s="13">
        <x:v>0.11111111110000001</x:v>
      </x:c>
      <x:c r="P371" s="13">
        <x:v>7.4074073999999997E-3</x:v>
      </x:c>
      <x:c r="Q371" s="11" t="b">
        <x:v>0</x:v>
      </x:c>
      <x:c r="R371" s="10"/>
      <x:c r="S371" s="10"/>
      <x:c r="T371" s="12" t="n">
        <x:f t="shared" ca="1" si="25">(COUNTIF($D$353:$D$379,"&lt;"&amp;D371)+(COUNTIF($D$353:$D$379,"="&amp;D371)-1)/2)/26*100</x:f>
        <x:v>15.384615384615385</x:v>
      </x:c>
      <x:c r="U371" s="12" t="n">
        <x:f t="shared" ca="1" si="22">T371*N371</x:f>
        <x:v>1.0256410261538462</x:v>
      </x:c>
      <x:c r="V371" s="12" t="n">
        <x:f t="shared" ca="1" si="23">U371/9</x:f>
        <x:v>0.11396011401709402</x:v>
      </x:c>
    </x:row>
    <x:row r="372">
      <x:c r="A372" s="10" t="s">
        <x:v>166</x:v>
      </x:c>
      <x:c r="B372" s="10" t="s">
        <x:v>93</x:v>
      </x:c>
      <x:c r="C372" s="10" t="s">
        <x:v>94</x:v>
      </x:c>
      <x:c r="D372" s="12">
        <x:v>1562.0374401393001</x:v>
      </x:c>
      <x:c r="E372" s="10" t="s">
        <x:v>167</x:v>
      </x:c>
      <x:c r="F372" s="10" t="s">
        <x:v>145</x:v>
      </x:c>
      <x:c r="G372" s="10"/>
      <x:c r="H372" s="10" t="s">
        <x:v>146</x:v>
      </x:c>
      <x:c r="I372" s="10" t="s">
        <x:v>147</x:v>
      </x:c>
      <x:c r="J372" s="10" t="s">
        <x:v>168</x:v>
      </x:c>
      <x:c r="K372" s="10" t="s">
        <x:v>54</x:v>
      </x:c>
      <x:c r="L372" s="10" t="s">
        <x:v>164</x:v>
      </x:c>
      <x:c r="M372" s="10" t="s">
        <x:v>165</x:v>
      </x:c>
      <x:c r="N372" s="13">
        <x:v>6.6666666700000002E-2</x:v>
      </x:c>
      <x:c r="O372" s="13">
        <x:v>0.11111111110000001</x:v>
      </x:c>
      <x:c r="P372" s="13">
        <x:v>7.4074073999999997E-3</x:v>
      </x:c>
      <x:c r="Q372" s="11" t="b">
        <x:v>0</x:v>
      </x:c>
      <x:c r="R372" s="10"/>
      <x:c r="S372" s="10"/>
      <x:c r="T372" s="12" t="n">
        <x:f t="shared" ca="1" si="25">(COUNTIF($D$353:$D$379,"&lt;"&amp;D372)+(COUNTIF($D$353:$D$379,"="&amp;D372)-1)/2)/26*100</x:f>
        <x:v>53.84615384615385</x:v>
      </x:c>
      <x:c r="U372" s="12" t="n">
        <x:f t="shared" ca="1" si="22">T372*N372</x:f>
        <x:v>3.5897435915384617</x:v>
      </x:c>
      <x:c r="V372" s="12" t="n">
        <x:f t="shared" ca="1" si="23">U372/9</x:f>
        <x:v>0.39886039905982906</x:v>
      </x:c>
    </x:row>
    <x:row r="373">
      <x:c r="A373" s="10" t="s">
        <x:v>166</x:v>
      </x:c>
      <x:c r="B373" s="10" t="s">
        <x:v>95</x:v>
      </x:c>
      <x:c r="C373" s="10" t="s">
        <x:v>96</x:v>
      </x:c>
      <x:c r="D373" s="12">
        <x:v>2553.5319804166002</x:v>
      </x:c>
      <x:c r="E373" s="10" t="s">
        <x:v>167</x:v>
      </x:c>
      <x:c r="F373" s="10" t="s">
        <x:v>145</x:v>
      </x:c>
      <x:c r="G373" s="10"/>
      <x:c r="H373" s="10" t="s">
        <x:v>146</x:v>
      </x:c>
      <x:c r="I373" s="10" t="s">
        <x:v>147</x:v>
      </x:c>
      <x:c r="J373" s="10" t="s">
        <x:v>168</x:v>
      </x:c>
      <x:c r="K373" s="10" t="s">
        <x:v>54</x:v>
      </x:c>
      <x:c r="L373" s="10" t="s">
        <x:v>164</x:v>
      </x:c>
      <x:c r="M373" s="10" t="s">
        <x:v>165</x:v>
      </x:c>
      <x:c r="N373" s="13">
        <x:v>6.6666666700000002E-2</x:v>
      </x:c>
      <x:c r="O373" s="13">
        <x:v>0.11111111110000001</x:v>
      </x:c>
      <x:c r="P373" s="13">
        <x:v>7.4074073999999997E-3</x:v>
      </x:c>
      <x:c r="Q373" s="11" t="b">
        <x:v>0</x:v>
      </x:c>
      <x:c r="R373" s="10"/>
      <x:c r="S373" s="10"/>
      <x:c r="T373" s="12" t="n">
        <x:f t="shared" ca="1" si="25">(COUNTIF($D$353:$D$379,"&lt;"&amp;D373)+(COUNTIF($D$353:$D$379,"="&amp;D373)-1)/2)/26*100</x:f>
        <x:v>80.76923076923077</x:v>
      </x:c>
      <x:c r="U373" s="12" t="n">
        <x:f t="shared" ca="1" si="22">T373*N373</x:f>
        <x:v>5.384615387307693</x:v>
      </x:c>
      <x:c r="V373" s="12" t="n">
        <x:f t="shared" ca="1" si="23">U373/9</x:f>
        <x:v>0.5982905985897436</x:v>
      </x:c>
    </x:row>
    <x:row r="374">
      <x:c r="A374" s="10" t="s">
        <x:v>166</x:v>
      </x:c>
      <x:c r="B374" s="10" t="s">
        <x:v>97</x:v>
      </x:c>
      <x:c r="C374" s="10" t="s">
        <x:v>98</x:v>
      </x:c>
      <x:c r="D374" s="12">
        <x:v>706.59643901590005</x:v>
      </x:c>
      <x:c r="E374" s="10" t="s">
        <x:v>167</x:v>
      </x:c>
      <x:c r="F374" s="10" t="s">
        <x:v>145</x:v>
      </x:c>
      <x:c r="G374" s="10"/>
      <x:c r="H374" s="10" t="s">
        <x:v>146</x:v>
      </x:c>
      <x:c r="I374" s="10" t="s">
        <x:v>147</x:v>
      </x:c>
      <x:c r="J374" s="10" t="s">
        <x:v>168</x:v>
      </x:c>
      <x:c r="K374" s="10" t="s">
        <x:v>54</x:v>
      </x:c>
      <x:c r="L374" s="10" t="s">
        <x:v>164</x:v>
      </x:c>
      <x:c r="M374" s="10" t="s">
        <x:v>165</x:v>
      </x:c>
      <x:c r="N374" s="13">
        <x:v>6.6666666700000002E-2</x:v>
      </x:c>
      <x:c r="O374" s="13">
        <x:v>0.11111111110000001</x:v>
      </x:c>
      <x:c r="P374" s="13">
        <x:v>7.4074073999999997E-3</x:v>
      </x:c>
      <x:c r="Q374" s="11" t="b">
        <x:v>0</x:v>
      </x:c>
      <x:c r="R374" s="10"/>
      <x:c r="S374" s="10"/>
      <x:c r="T374" s="12" t="n">
        <x:f t="shared" ca="1" si="25">(COUNTIF($D$353:$D$379,"&lt;"&amp;D374)+(COUNTIF($D$353:$D$379,"="&amp;D374)-1)/2)/26*100</x:f>
        <x:v>7.6923076923076925</x:v>
      </x:c>
      <x:c r="U374" s="12" t="n">
        <x:f t="shared" ca="1" si="22">T374*N374</x:f>
        <x:v>0.5128205130769231</x:v>
      </x:c>
      <x:c r="V374" s="12" t="n">
        <x:f t="shared" ca="1" si="23">U374/9</x:f>
        <x:v>0.05698005700854701</x:v>
      </x:c>
    </x:row>
    <x:row r="375">
      <x:c r="A375" s="10" t="s">
        <x:v>166</x:v>
      </x:c>
      <x:c r="B375" s="10" t="s">
        <x:v>99</x:v>
      </x:c>
      <x:c r="C375" s="10" t="s">
        <x:v>100</x:v>
      </x:c>
      <x:c r="D375" s="12">
        <x:v>1826.1085143821001</x:v>
      </x:c>
      <x:c r="E375" s="10" t="s">
        <x:v>167</x:v>
      </x:c>
      <x:c r="F375" s="10" t="s">
        <x:v>145</x:v>
      </x:c>
      <x:c r="G375" s="10"/>
      <x:c r="H375" s="10" t="s">
        <x:v>146</x:v>
      </x:c>
      <x:c r="I375" s="10" t="s">
        <x:v>147</x:v>
      </x:c>
      <x:c r="J375" s="10" t="s">
        <x:v>168</x:v>
      </x:c>
      <x:c r="K375" s="10" t="s">
        <x:v>54</x:v>
      </x:c>
      <x:c r="L375" s="10" t="s">
        <x:v>164</x:v>
      </x:c>
      <x:c r="M375" s="10" t="s">
        <x:v>165</x:v>
      </x:c>
      <x:c r="N375" s="13">
        <x:v>6.6666666700000002E-2</x:v>
      </x:c>
      <x:c r="O375" s="13">
        <x:v>0.11111111110000001</x:v>
      </x:c>
      <x:c r="P375" s="13">
        <x:v>7.4074073999999997E-3</x:v>
      </x:c>
      <x:c r="Q375" s="11" t="b">
        <x:v>0</x:v>
      </x:c>
      <x:c r="R375" s="10"/>
      <x:c r="S375" s="10"/>
      <x:c r="T375" s="12" t="n">
        <x:f t="shared" ca="1" si="25">(COUNTIF($D$353:$D$379,"&lt;"&amp;D375)+(COUNTIF($D$353:$D$379,"="&amp;D375)-1)/2)/26*100</x:f>
        <x:v>57.692307692307686</x:v>
      </x:c>
      <x:c r="U375" s="12" t="n">
        <x:f t="shared" ca="1" si="22">T375*N375</x:f>
        <x:v>3.8461538480769226</x:v>
      </x:c>
      <x:c r="V375" s="12" t="n">
        <x:f t="shared" ca="1" si="23">U375/9</x:f>
        <x:v>0.4273504275641025</x:v>
      </x:c>
    </x:row>
    <x:row r="376">
      <x:c r="A376" s="10" t="s">
        <x:v>166</x:v>
      </x:c>
      <x:c r="B376" s="10" t="s">
        <x:v>101</x:v>
      </x:c>
      <x:c r="C376" s="10" t="s">
        <x:v>102</x:v>
      </x:c>
      <x:c r="D376" s="12">
        <x:v>446.77480108200001</x:v>
      </x:c>
      <x:c r="E376" s="10" t="s">
        <x:v>167</x:v>
      </x:c>
      <x:c r="F376" s="10" t="s">
        <x:v>145</x:v>
      </x:c>
      <x:c r="G376" s="10"/>
      <x:c r="H376" s="10" t="s">
        <x:v>146</x:v>
      </x:c>
      <x:c r="I376" s="10" t="s">
        <x:v>147</x:v>
      </x:c>
      <x:c r="J376" s="10" t="s">
        <x:v>168</x:v>
      </x:c>
      <x:c r="K376" s="10" t="s">
        <x:v>54</x:v>
      </x:c>
      <x:c r="L376" s="10" t="s">
        <x:v>164</x:v>
      </x:c>
      <x:c r="M376" s="10" t="s">
        <x:v>165</x:v>
      </x:c>
      <x:c r="N376" s="13">
        <x:v>6.6666666700000002E-2</x:v>
      </x:c>
      <x:c r="O376" s="13">
        <x:v>0.11111111110000001</x:v>
      </x:c>
      <x:c r="P376" s="13">
        <x:v>7.4074073999999997E-3</x:v>
      </x:c>
      <x:c r="Q376" s="11" t="b">
        <x:v>0</x:v>
      </x:c>
      <x:c r="R376" s="10"/>
      <x:c r="S376" s="10"/>
      <x:c r="T376" s="12" t="n">
        <x:f t="shared" ca="1" si="25">(COUNTIF($D$353:$D$379,"&lt;"&amp;D376)+(COUNTIF($D$353:$D$379,"="&amp;D376)-1)/2)/26*100</x:f>
        <x:v>0</x:v>
      </x:c>
      <x:c r="U376" s="12" t="n">
        <x:f t="shared" ca="1" si="22">T376*N376</x:f>
        <x:v>0</x:v>
      </x:c>
      <x:c r="V376" s="12" t="n">
        <x:f t="shared" ca="1" si="23">U376/9</x:f>
        <x:v>0</x:v>
      </x:c>
    </x:row>
    <x:row r="377">
      <x:c r="A377" s="10" t="s">
        <x:v>166</x:v>
      </x:c>
      <x:c r="B377" s="10" t="s">
        <x:v>103</x:v>
      </x:c>
      <x:c r="C377" s="10" t="s">
        <x:v>104</x:v>
      </x:c>
      <x:c r="D377" s="12">
        <x:v>3134.6721812364999</x:v>
      </x:c>
      <x:c r="E377" s="10" t="s">
        <x:v>167</x:v>
      </x:c>
      <x:c r="F377" s="10" t="s">
        <x:v>145</x:v>
      </x:c>
      <x:c r="G377" s="10"/>
      <x:c r="H377" s="10" t="s">
        <x:v>146</x:v>
      </x:c>
      <x:c r="I377" s="10" t="s">
        <x:v>147</x:v>
      </x:c>
      <x:c r="J377" s="10" t="s">
        <x:v>168</x:v>
      </x:c>
      <x:c r="K377" s="10" t="s">
        <x:v>54</x:v>
      </x:c>
      <x:c r="L377" s="10" t="s">
        <x:v>164</x:v>
      </x:c>
      <x:c r="M377" s="10" t="s">
        <x:v>165</x:v>
      </x:c>
      <x:c r="N377" s="13">
        <x:v>6.6666666700000002E-2</x:v>
      </x:c>
      <x:c r="O377" s="13">
        <x:v>0.11111111110000001</x:v>
      </x:c>
      <x:c r="P377" s="13">
        <x:v>7.4074073999999997E-3</x:v>
      </x:c>
      <x:c r="Q377" s="11" t="b">
        <x:v>0</x:v>
      </x:c>
      <x:c r="R377" s="10"/>
      <x:c r="S377" s="10"/>
      <x:c r="T377" s="12" t="n">
        <x:f t="shared" ca="1" si="25">(COUNTIF($D$353:$D$379,"&lt;"&amp;D377)+(COUNTIF($D$353:$D$379,"="&amp;D377)-1)/2)/26*100</x:f>
        <x:v>88.46153846153845</x:v>
      </x:c>
      <x:c r="U377" s="12" t="n">
        <x:f t="shared" ca="1" si="22">T377*N377</x:f>
        <x:v>5.897435900384615</x:v>
      </x:c>
      <x:c r="V377" s="12" t="n">
        <x:f t="shared" ca="1" si="23">U377/9</x:f>
        <x:v>0.6552706555982906</x:v>
      </x:c>
    </x:row>
    <x:row r="378">
      <x:c r="A378" s="10" t="s">
        <x:v>166</x:v>
      </x:c>
      <x:c r="B378" s="10" t="s">
        <x:v>105</x:v>
      </x:c>
      <x:c r="C378" s="10" t="s">
        <x:v>106</x:v>
      </x:c>
      <x:c r="D378" s="12">
        <x:v>2135.7674167586001</x:v>
      </x:c>
      <x:c r="E378" s="10" t="s">
        <x:v>167</x:v>
      </x:c>
      <x:c r="F378" s="10" t="s">
        <x:v>145</x:v>
      </x:c>
      <x:c r="G378" s="10"/>
      <x:c r="H378" s="10" t="s">
        <x:v>146</x:v>
      </x:c>
      <x:c r="I378" s="10" t="s">
        <x:v>147</x:v>
      </x:c>
      <x:c r="J378" s="10" t="s">
        <x:v>168</x:v>
      </x:c>
      <x:c r="K378" s="10" t="s">
        <x:v>54</x:v>
      </x:c>
      <x:c r="L378" s="10" t="s">
        <x:v>164</x:v>
      </x:c>
      <x:c r="M378" s="10" t="s">
        <x:v>165</x:v>
      </x:c>
      <x:c r="N378" s="13">
        <x:v>6.6666666700000002E-2</x:v>
      </x:c>
      <x:c r="O378" s="13">
        <x:v>0.11111111110000001</x:v>
      </x:c>
      <x:c r="P378" s="13">
        <x:v>7.4074073999999997E-3</x:v>
      </x:c>
      <x:c r="Q378" s="11" t="b">
        <x:v>0</x:v>
      </x:c>
      <x:c r="R378" s="10"/>
      <x:c r="S378" s="10"/>
      <x:c r="T378" s="12" t="n">
        <x:f t="shared" ca="1" si="25">(COUNTIF($D$353:$D$379,"&lt;"&amp;D378)+(COUNTIF($D$353:$D$379,"="&amp;D378)-1)/2)/26*100</x:f>
        <x:v>61.53846153846154</x:v>
      </x:c>
      <x:c r="U378" s="12" t="n">
        <x:f t="shared" ca="1" si="22">T378*N378</x:f>
        <x:v>4.102564104615385</x:v>
      </x:c>
      <x:c r="V378" s="12" t="n">
        <x:f t="shared" ca="1" si="23">U378/9</x:f>
        <x:v>0.4558404560683761</x:v>
      </x:c>
    </x:row>
    <x:row r="379">
      <x:c r="A379" s="10" t="s">
        <x:v>166</x:v>
      </x:c>
      <x:c r="B379" s="10" t="s">
        <x:v>107</x:v>
      </x:c>
      <x:c r="C379" s="10" t="s">
        <x:v>108</x:v>
      </x:c>
      <x:c r="D379" s="12">
        <x:v>898.61500731349997</x:v>
      </x:c>
      <x:c r="E379" s="10" t="s">
        <x:v>167</x:v>
      </x:c>
      <x:c r="F379" s="10" t="s">
        <x:v>145</x:v>
      </x:c>
      <x:c r="G379" s="10"/>
      <x:c r="H379" s="10" t="s">
        <x:v>146</x:v>
      </x:c>
      <x:c r="I379" s="10" t="s">
        <x:v>147</x:v>
      </x:c>
      <x:c r="J379" s="10" t="s">
        <x:v>168</x:v>
      </x:c>
      <x:c r="K379" s="10" t="s">
        <x:v>54</x:v>
      </x:c>
      <x:c r="L379" s="10" t="s">
        <x:v>164</x:v>
      </x:c>
      <x:c r="M379" s="10" t="s">
        <x:v>165</x:v>
      </x:c>
      <x:c r="N379" s="13">
        <x:v>6.6666666700000002E-2</x:v>
      </x:c>
      <x:c r="O379" s="13">
        <x:v>0.11111111110000001</x:v>
      </x:c>
      <x:c r="P379" s="13">
        <x:v>7.4074073999999997E-3</x:v>
      </x:c>
      <x:c r="Q379" s="11" t="b">
        <x:v>0</x:v>
      </x:c>
      <x:c r="R379" s="10"/>
      <x:c r="S379" s="10"/>
      <x:c r="T379" s="12" t="n">
        <x:f t="shared" ca="1" si="25">(COUNTIF($D$353:$D$379,"&lt;"&amp;D379)+(COUNTIF($D$353:$D$379,"="&amp;D379)-1)/2)/26*100</x:f>
        <x:v>11.538461538461538</x:v>
      </x:c>
      <x:c r="U379" s="12" t="n">
        <x:f t="shared" ca="1" si="22">T379*N379</x:f>
        <x:v>0.7692307696153846</x:v>
      </x:c>
      <x:c r="V379" s="12" t="n">
        <x:f t="shared" ca="1" si="23">U379/9</x:f>
        <x:v>0.08547008551282051</x:v>
      </x:c>
    </x:row>
    <x:row r="380">
      <x:c r="A380" s="10" t="s">
        <x:v>169</x:v>
      </x:c>
      <x:c r="B380" s="10" t="s">
        <x:v>48</x:v>
      </x:c>
      <x:c r="C380" s="10" t="s">
        <x:v>49</x:v>
      </x:c>
      <x:c r="D380" s="12">
        <x:v>10.6584545304</x:v>
      </x:c>
      <x:c r="E380" s="10" t="s">
        <x:v>170</x:v>
      </x:c>
      <x:c r="F380" s="10" t="s">
        <x:v>145</x:v>
      </x:c>
      <x:c r="G380" s="10"/>
      <x:c r="H380" s="10" t="s">
        <x:v>146</x:v>
      </x:c>
      <x:c r="I380" s="10" t="s">
        <x:v>147</x:v>
      </x:c>
      <x:c r="J380" s="10" t="s">
        <x:v>171</x:v>
      </x:c>
      <x:c r="K380" s="10" t="s">
        <x:v>54</x:v>
      </x:c>
      <x:c r="L380" s="10" t="s">
        <x:v>164</x:v>
      </x:c>
      <x:c r="M380" s="10" t="s">
        <x:v>165</x:v>
      </x:c>
      <x:c r="N380" s="13">
        <x:v>6.6666666700000002E-2</x:v>
      </x:c>
      <x:c r="O380" s="13">
        <x:v>0.11111111110000001</x:v>
      </x:c>
      <x:c r="P380" s="13">
        <x:v>7.4074073999999997E-3</x:v>
      </x:c>
      <x:c r="Q380" s="11" t="b">
        <x:v>0</x:v>
      </x:c>
      <x:c r="R380" s="10"/>
      <x:c r="S380" s="10"/>
      <x:c r="T380" s="12" t="n">
        <x:f t="shared" ref="T380:T406" ca="1" si="26">(COUNTIF($D$380:$D$406,"&lt;"&amp;D380)+(COUNTIF($D$380:$D$406,"="&amp;D380)-1)/2)/26*100</x:f>
        <x:v>69.23076923076923</x:v>
      </x:c>
      <x:c r="U380" s="12" t="n">
        <x:f t="shared" ca="1" si="22">T380*N380</x:f>
        <x:v>4.615384617692308</x:v>
      </x:c>
      <x:c r="V380" s="12" t="n">
        <x:f t="shared" ca="1" si="23">U380/9</x:f>
        <x:v>0.5128205130769231</x:v>
      </x:c>
    </x:row>
    <x:row r="381">
      <x:c r="A381" s="10" t="s">
        <x:v>169</x:v>
      </x:c>
      <x:c r="B381" s="10" t="s">
        <x:v>57</x:v>
      </x:c>
      <x:c r="C381" s="10" t="s">
        <x:v>58</x:v>
      </x:c>
      <x:c r="D381" s="12">
        <x:v>11.1025828222</x:v>
      </x:c>
      <x:c r="E381" s="10" t="s">
        <x:v>170</x:v>
      </x:c>
      <x:c r="F381" s="10" t="s">
        <x:v>145</x:v>
      </x:c>
      <x:c r="G381" s="10"/>
      <x:c r="H381" s="10" t="s">
        <x:v>146</x:v>
      </x:c>
      <x:c r="I381" s="10" t="s">
        <x:v>147</x:v>
      </x:c>
      <x:c r="J381" s="10" t="s">
        <x:v>171</x:v>
      </x:c>
      <x:c r="K381" s="10" t="s">
        <x:v>54</x:v>
      </x:c>
      <x:c r="L381" s="10" t="s">
        <x:v>164</x:v>
      </x:c>
      <x:c r="M381" s="10" t="s">
        <x:v>165</x:v>
      </x:c>
      <x:c r="N381" s="13">
        <x:v>6.6666666700000002E-2</x:v>
      </x:c>
      <x:c r="O381" s="13">
        <x:v>0.11111111110000001</x:v>
      </x:c>
      <x:c r="P381" s="13">
        <x:v>7.4074073999999997E-3</x:v>
      </x:c>
      <x:c r="Q381" s="11" t="b">
        <x:v>0</x:v>
      </x:c>
      <x:c r="R381" s="10"/>
      <x:c r="S381" s="10"/>
      <x:c r="T381" s="12" t="n">
        <x:f t="shared" ca="1" si="26">(COUNTIF($D$380:$D$406,"&lt;"&amp;D381)+(COUNTIF($D$380:$D$406,"="&amp;D381)-1)/2)/26*100</x:f>
        <x:v>73.07692307692307</x:v>
      </x:c>
      <x:c r="U381" s="12" t="n">
        <x:f t="shared" ca="1" si="22">T381*N381</x:f>
        <x:v>4.871794874230769</x:v>
      </x:c>
      <x:c r="V381" s="12" t="n">
        <x:f t="shared" ca="1" si="23">U381/9</x:f>
        <x:v>0.5413105415811965</x:v>
      </x:c>
    </x:row>
    <x:row r="382">
      <x:c r="A382" s="10" t="s">
        <x:v>169</x:v>
      </x:c>
      <x:c r="B382" s="10" t="s">
        <x:v>59</x:v>
      </x:c>
      <x:c r="C382" s="10" t="s">
        <x:v>60</x:v>
      </x:c>
      <x:c r="D382" s="12">
        <x:v>3.0552319567000001</x:v>
      </x:c>
      <x:c r="E382" s="10" t="s">
        <x:v>170</x:v>
      </x:c>
      <x:c r="F382" s="10" t="s">
        <x:v>145</x:v>
      </x:c>
      <x:c r="G382" s="10"/>
      <x:c r="H382" s="10" t="s">
        <x:v>146</x:v>
      </x:c>
      <x:c r="I382" s="10" t="s">
        <x:v>147</x:v>
      </x:c>
      <x:c r="J382" s="10" t="s">
        <x:v>171</x:v>
      </x:c>
      <x:c r="K382" s="10" t="s">
        <x:v>54</x:v>
      </x:c>
      <x:c r="L382" s="10" t="s">
        <x:v>164</x:v>
      </x:c>
      <x:c r="M382" s="10" t="s">
        <x:v>165</x:v>
      </x:c>
      <x:c r="N382" s="13">
        <x:v>6.6666666700000002E-2</x:v>
      </x:c>
      <x:c r="O382" s="13">
        <x:v>0.11111111110000001</x:v>
      </x:c>
      <x:c r="P382" s="13">
        <x:v>7.4074073999999997E-3</x:v>
      </x:c>
      <x:c r="Q382" s="11" t="b">
        <x:v>0</x:v>
      </x:c>
      <x:c r="R382" s="10"/>
      <x:c r="S382" s="10"/>
      <x:c r="T382" s="12" t="n">
        <x:f t="shared" ca="1" si="26">(COUNTIF($D$380:$D$406,"&lt;"&amp;D382)+(COUNTIF($D$380:$D$406,"="&amp;D382)-1)/2)/26*100</x:f>
        <x:v>0</x:v>
      </x:c>
      <x:c r="U382" s="12" t="n">
        <x:f t="shared" ca="1" si="22">T382*N382</x:f>
        <x:v>0</x:v>
      </x:c>
      <x:c r="V382" s="12" t="n">
        <x:f t="shared" ca="1" si="23">U382/9</x:f>
        <x:v>0</x:v>
      </x:c>
    </x:row>
    <x:row r="383">
      <x:c r="A383" s="10" t="s">
        <x:v>169</x:v>
      </x:c>
      <x:c r="B383" s="10" t="s">
        <x:v>61</x:v>
      </x:c>
      <x:c r="C383" s="10" t="s">
        <x:v>62</x:v>
      </x:c>
      <x:c r="D383" s="12">
        <x:v>12.288403261099999</x:v>
      </x:c>
      <x:c r="E383" s="10" t="s">
        <x:v>170</x:v>
      </x:c>
      <x:c r="F383" s="10" t="s">
        <x:v>145</x:v>
      </x:c>
      <x:c r="G383" s="10"/>
      <x:c r="H383" s="10" t="s">
        <x:v>146</x:v>
      </x:c>
      <x:c r="I383" s="10" t="s">
        <x:v>147</x:v>
      </x:c>
      <x:c r="J383" s="10" t="s">
        <x:v>171</x:v>
      </x:c>
      <x:c r="K383" s="10" t="s">
        <x:v>54</x:v>
      </x:c>
      <x:c r="L383" s="10" t="s">
        <x:v>164</x:v>
      </x:c>
      <x:c r="M383" s="10" t="s">
        <x:v>165</x:v>
      </x:c>
      <x:c r="N383" s="13">
        <x:v>6.6666666700000002E-2</x:v>
      </x:c>
      <x:c r="O383" s="13">
        <x:v>0.11111111110000001</x:v>
      </x:c>
      <x:c r="P383" s="13">
        <x:v>7.4074073999999997E-3</x:v>
      </x:c>
      <x:c r="Q383" s="11" t="b">
        <x:v>0</x:v>
      </x:c>
      <x:c r="R383" s="10"/>
      <x:c r="S383" s="10"/>
      <x:c r="T383" s="12" t="n">
        <x:f t="shared" ca="1" si="26">(COUNTIF($D$380:$D$406,"&lt;"&amp;D383)+(COUNTIF($D$380:$D$406,"="&amp;D383)-1)/2)/26*100</x:f>
        <x:v>80.76923076923077</x:v>
      </x:c>
      <x:c r="U383" s="12" t="n">
        <x:f t="shared" ca="1" si="22">T383*N383</x:f>
        <x:v>5.384615387307693</x:v>
      </x:c>
      <x:c r="V383" s="12" t="n">
        <x:f t="shared" ca="1" si="23">U383/9</x:f>
        <x:v>0.5982905985897436</x:v>
      </x:c>
    </x:row>
    <x:row r="384">
      <x:c r="A384" s="10" t="s">
        <x:v>169</x:v>
      </x:c>
      <x:c r="B384" s="10" t="s">
        <x:v>63</x:v>
      </x:c>
      <x:c r="C384" s="10" t="s">
        <x:v>64</x:v>
      </x:c>
      <x:c r="D384" s="12">
        <x:v>5.7416328702000001</x:v>
      </x:c>
      <x:c r="E384" s="10" t="s">
        <x:v>170</x:v>
      </x:c>
      <x:c r="F384" s="10" t="s">
        <x:v>145</x:v>
      </x:c>
      <x:c r="G384" s="10"/>
      <x:c r="H384" s="10" t="s">
        <x:v>146</x:v>
      </x:c>
      <x:c r="I384" s="10" t="s">
        <x:v>147</x:v>
      </x:c>
      <x:c r="J384" s="10" t="s">
        <x:v>171</x:v>
      </x:c>
      <x:c r="K384" s="10" t="s">
        <x:v>54</x:v>
      </x:c>
      <x:c r="L384" s="10" t="s">
        <x:v>164</x:v>
      </x:c>
      <x:c r="M384" s="10" t="s">
        <x:v>165</x:v>
      </x:c>
      <x:c r="N384" s="13">
        <x:v>6.6666666700000002E-2</x:v>
      </x:c>
      <x:c r="O384" s="13">
        <x:v>0.11111111110000001</x:v>
      </x:c>
      <x:c r="P384" s="13">
        <x:v>7.4074073999999997E-3</x:v>
      </x:c>
      <x:c r="Q384" s="11" t="b">
        <x:v>0</x:v>
      </x:c>
      <x:c r="R384" s="10"/>
      <x:c r="S384" s="10"/>
      <x:c r="T384" s="12" t="n">
        <x:f t="shared" ca="1" si="26">(COUNTIF($D$380:$D$406,"&lt;"&amp;D384)+(COUNTIF($D$380:$D$406,"="&amp;D384)-1)/2)/26*100</x:f>
        <x:v>19.230769230769234</x:v>
      </x:c>
      <x:c r="U384" s="12" t="n">
        <x:f t="shared" ca="1" si="22">T384*N384</x:f>
        <x:v>1.2820512826923078</x:v>
      </x:c>
      <x:c r="V384" s="12" t="n">
        <x:f t="shared" ca="1" si="23">U384/9</x:f>
        <x:v>0.14245014252136753</x:v>
      </x:c>
    </x:row>
    <x:row r="385">
      <x:c r="A385" s="10" t="s">
        <x:v>169</x:v>
      </x:c>
      <x:c r="B385" s="10" t="s">
        <x:v>65</x:v>
      </x:c>
      <x:c r="C385" s="10" t="s">
        <x:v>66</x:v>
      </x:c>
      <x:c r="D385" s="12">
        <x:v>10.0506570987</x:v>
      </x:c>
      <x:c r="E385" s="10" t="s">
        <x:v>170</x:v>
      </x:c>
      <x:c r="F385" s="10" t="s">
        <x:v>145</x:v>
      </x:c>
      <x:c r="G385" s="10"/>
      <x:c r="H385" s="10" t="s">
        <x:v>146</x:v>
      </x:c>
      <x:c r="I385" s="10" t="s">
        <x:v>147</x:v>
      </x:c>
      <x:c r="J385" s="10" t="s">
        <x:v>171</x:v>
      </x:c>
      <x:c r="K385" s="10" t="s">
        <x:v>54</x:v>
      </x:c>
      <x:c r="L385" s="10" t="s">
        <x:v>164</x:v>
      </x:c>
      <x:c r="M385" s="10" t="s">
        <x:v>165</x:v>
      </x:c>
      <x:c r="N385" s="13">
        <x:v>6.6666666700000002E-2</x:v>
      </x:c>
      <x:c r="O385" s="13">
        <x:v>0.11111111110000001</x:v>
      </x:c>
      <x:c r="P385" s="13">
        <x:v>7.4074073999999997E-3</x:v>
      </x:c>
      <x:c r="Q385" s="11" t="b">
        <x:v>0</x:v>
      </x:c>
      <x:c r="R385" s="10"/>
      <x:c r="S385" s="10"/>
      <x:c r="T385" s="12" t="n">
        <x:f t="shared" ca="1" si="26">(COUNTIF($D$380:$D$406,"&lt;"&amp;D385)+(COUNTIF($D$380:$D$406,"="&amp;D385)-1)/2)/26*100</x:f>
        <x:v>61.53846153846154</x:v>
      </x:c>
      <x:c r="U385" s="12" t="n">
        <x:f t="shared" ca="1" si="22">T385*N385</x:f>
        <x:v>4.102564104615385</x:v>
      </x:c>
      <x:c r="V385" s="12" t="n">
        <x:f t="shared" ca="1" si="23">U385/9</x:f>
        <x:v>0.4558404560683761</x:v>
      </x:c>
    </x:row>
    <x:row r="386">
      <x:c r="A386" s="10" t="s">
        <x:v>169</x:v>
      </x:c>
      <x:c r="B386" s="10" t="s">
        <x:v>67</x:v>
      </x:c>
      <x:c r="C386" s="10" t="s">
        <x:v>68</x:v>
      </x:c>
      <x:c r="D386" s="12">
        <x:v>12.892047975300001</x:v>
      </x:c>
      <x:c r="E386" s="10" t="s">
        <x:v>170</x:v>
      </x:c>
      <x:c r="F386" s="10" t="s">
        <x:v>145</x:v>
      </x:c>
      <x:c r="G386" s="10"/>
      <x:c r="H386" s="10" t="s">
        <x:v>146</x:v>
      </x:c>
      <x:c r="I386" s="10" t="s">
        <x:v>147</x:v>
      </x:c>
      <x:c r="J386" s="10" t="s">
        <x:v>171</x:v>
      </x:c>
      <x:c r="K386" s="10" t="s">
        <x:v>54</x:v>
      </x:c>
      <x:c r="L386" s="10" t="s">
        <x:v>164</x:v>
      </x:c>
      <x:c r="M386" s="10" t="s">
        <x:v>165</x:v>
      </x:c>
      <x:c r="N386" s="13">
        <x:v>6.6666666700000002E-2</x:v>
      </x:c>
      <x:c r="O386" s="13">
        <x:v>0.11111111110000001</x:v>
      </x:c>
      <x:c r="P386" s="13">
        <x:v>7.4074073999999997E-3</x:v>
      </x:c>
      <x:c r="Q386" s="11" t="b">
        <x:v>0</x:v>
      </x:c>
      <x:c r="R386" s="10"/>
      <x:c r="S386" s="10"/>
      <x:c r="T386" s="12" t="n">
        <x:f t="shared" ca="1" si="26">(COUNTIF($D$380:$D$406,"&lt;"&amp;D386)+(COUNTIF($D$380:$D$406,"="&amp;D386)-1)/2)/26*100</x:f>
        <x:v>96.15384615384616</x:v>
      </x:c>
      <x:c r="U386" s="12" t="n">
        <x:f t="shared" ref="U386:U449" ca="1" si="27">T386*N386</x:f>
        <x:v>6.410256413461539</x:v>
      </x:c>
      <x:c r="V386" s="12" t="n">
        <x:f t="shared" ref="V386:V449" ca="1" si="28">U386/9</x:f>
        <x:v>0.7122507126068377</x:v>
      </x:c>
    </x:row>
    <x:row r="387">
      <x:c r="A387" s="10" t="s">
        <x:v>169</x:v>
      </x:c>
      <x:c r="B387" s="10" t="s">
        <x:v>69</x:v>
      </x:c>
      <x:c r="C387" s="10" t="s">
        <x:v>70</x:v>
      </x:c>
      <x:c r="D387" s="12">
        <x:v>9.2491140582</x:v>
      </x:c>
      <x:c r="E387" s="10" t="s">
        <x:v>170</x:v>
      </x:c>
      <x:c r="F387" s="10" t="s">
        <x:v>145</x:v>
      </x:c>
      <x:c r="G387" s="10"/>
      <x:c r="H387" s="10" t="s">
        <x:v>146</x:v>
      </x:c>
      <x:c r="I387" s="10" t="s">
        <x:v>147</x:v>
      </x:c>
      <x:c r="J387" s="10" t="s">
        <x:v>171</x:v>
      </x:c>
      <x:c r="K387" s="10" t="s">
        <x:v>54</x:v>
      </x:c>
      <x:c r="L387" s="10" t="s">
        <x:v>164</x:v>
      </x:c>
      <x:c r="M387" s="10" t="s">
        <x:v>165</x:v>
      </x:c>
      <x:c r="N387" s="13">
        <x:v>6.6666666700000002E-2</x:v>
      </x:c>
      <x:c r="O387" s="13">
        <x:v>0.11111111110000001</x:v>
      </x:c>
      <x:c r="P387" s="13">
        <x:v>7.4074073999999997E-3</x:v>
      </x:c>
      <x:c r="Q387" s="11" t="b">
        <x:v>0</x:v>
      </x:c>
      <x:c r="R387" s="10"/>
      <x:c r="S387" s="10"/>
      <x:c r="T387" s="12" t="n">
        <x:f t="shared" ca="1" si="26">(COUNTIF($D$380:$D$406,"&lt;"&amp;D387)+(COUNTIF($D$380:$D$406,"="&amp;D387)-1)/2)/26*100</x:f>
        <x:v>53.84615384615385</x:v>
      </x:c>
      <x:c r="U387" s="12" t="n">
        <x:f t="shared" ca="1" si="27">T387*N387</x:f>
        <x:v>3.5897435915384617</x:v>
      </x:c>
      <x:c r="V387" s="12" t="n">
        <x:f t="shared" ca="1" si="28">U387/9</x:f>
        <x:v>0.39886039905982906</x:v>
      </x:c>
    </x:row>
    <x:row r="388">
      <x:c r="A388" s="10" t="s">
        <x:v>169</x:v>
      </x:c>
      <x:c r="B388" s="10" t="s">
        <x:v>71</x:v>
      </x:c>
      <x:c r="C388" s="10" t="s">
        <x:v>72</x:v>
      </x:c>
      <x:c r="D388" s="12">
        <x:v>9.6778136838000002</x:v>
      </x:c>
      <x:c r="E388" s="10" t="s">
        <x:v>170</x:v>
      </x:c>
      <x:c r="F388" s="10" t="s">
        <x:v>145</x:v>
      </x:c>
      <x:c r="G388" s="10"/>
      <x:c r="H388" s="10" t="s">
        <x:v>146</x:v>
      </x:c>
      <x:c r="I388" s="10" t="s">
        <x:v>147</x:v>
      </x:c>
      <x:c r="J388" s="10" t="s">
        <x:v>171</x:v>
      </x:c>
      <x:c r="K388" s="10" t="s">
        <x:v>54</x:v>
      </x:c>
      <x:c r="L388" s="10" t="s">
        <x:v>164</x:v>
      </x:c>
      <x:c r="M388" s="10" t="s">
        <x:v>165</x:v>
      </x:c>
      <x:c r="N388" s="13">
        <x:v>6.6666666700000002E-2</x:v>
      </x:c>
      <x:c r="O388" s="13">
        <x:v>0.11111111110000001</x:v>
      </x:c>
      <x:c r="P388" s="13">
        <x:v>7.4074073999999997E-3</x:v>
      </x:c>
      <x:c r="Q388" s="11" t="b">
        <x:v>0</x:v>
      </x:c>
      <x:c r="R388" s="10"/>
      <x:c r="S388" s="10"/>
      <x:c r="T388" s="12" t="n">
        <x:f t="shared" ca="1" si="26">(COUNTIF($D$380:$D$406,"&lt;"&amp;D388)+(COUNTIF($D$380:$D$406,"="&amp;D388)-1)/2)/26*100</x:f>
        <x:v>57.692307692307686</x:v>
      </x:c>
      <x:c r="U388" s="12" t="n">
        <x:f t="shared" ca="1" si="27">T388*N388</x:f>
        <x:v>3.8461538480769226</x:v>
      </x:c>
      <x:c r="V388" s="12" t="n">
        <x:f t="shared" ca="1" si="28">U388/9</x:f>
        <x:v>0.4273504275641025</x:v>
      </x:c>
    </x:row>
    <x:row r="389">
      <x:c r="A389" s="10" t="s">
        <x:v>169</x:v>
      </x:c>
      <x:c r="B389" s="10" t="s">
        <x:v>73</x:v>
      </x:c>
      <x:c r="C389" s="10" t="s">
        <x:v>74</x:v>
      </x:c>
      <x:c r="D389" s="12">
        <x:v>8.5651135773</x:v>
      </x:c>
      <x:c r="E389" s="10" t="s">
        <x:v>170</x:v>
      </x:c>
      <x:c r="F389" s="10" t="s">
        <x:v>145</x:v>
      </x:c>
      <x:c r="G389" s="10"/>
      <x:c r="H389" s="10" t="s">
        <x:v>146</x:v>
      </x:c>
      <x:c r="I389" s="10" t="s">
        <x:v>147</x:v>
      </x:c>
      <x:c r="J389" s="10" t="s">
        <x:v>171</x:v>
      </x:c>
      <x:c r="K389" s="10" t="s">
        <x:v>54</x:v>
      </x:c>
      <x:c r="L389" s="10" t="s">
        <x:v>164</x:v>
      </x:c>
      <x:c r="M389" s="10" t="s">
        <x:v>165</x:v>
      </x:c>
      <x:c r="N389" s="13">
        <x:v>6.6666666700000002E-2</x:v>
      </x:c>
      <x:c r="O389" s="13">
        <x:v>0.11111111110000001</x:v>
      </x:c>
      <x:c r="P389" s="13">
        <x:v>7.4074073999999997E-3</x:v>
      </x:c>
      <x:c r="Q389" s="11" t="b">
        <x:v>0</x:v>
      </x:c>
      <x:c r="R389" s="10"/>
      <x:c r="S389" s="10"/>
      <x:c r="T389" s="12" t="n">
        <x:f t="shared" ca="1" si="26">(COUNTIF($D$380:$D$406,"&lt;"&amp;D389)+(COUNTIF($D$380:$D$406,"="&amp;D389)-1)/2)/26*100</x:f>
        <x:v>50</x:v>
      </x:c>
      <x:c r="U389" s="12" t="n">
        <x:f t="shared" ca="1" si="27">T389*N389</x:f>
        <x:v>3.3333333350000003</x:v>
      </x:c>
      <x:c r="V389" s="12" t="n">
        <x:f t="shared" ca="1" si="28">U389/9</x:f>
        <x:v>0.3703703705555556</x:v>
      </x:c>
    </x:row>
    <x:row r="390">
      <x:c r="A390" s="10" t="s">
        <x:v>169</x:v>
      </x:c>
      <x:c r="B390" s="10" t="s">
        <x:v>75</x:v>
      </x:c>
      <x:c r="C390" s="10" t="s">
        <x:v>76</x:v>
      </x:c>
      <x:c r="D390" s="12">
        <x:v>12.6448332063</x:v>
      </x:c>
      <x:c r="E390" s="10" t="s">
        <x:v>170</x:v>
      </x:c>
      <x:c r="F390" s="10" t="s">
        <x:v>145</x:v>
      </x:c>
      <x:c r="G390" s="10"/>
      <x:c r="H390" s="10" t="s">
        <x:v>146</x:v>
      </x:c>
      <x:c r="I390" s="10" t="s">
        <x:v>147</x:v>
      </x:c>
      <x:c r="J390" s="10" t="s">
        <x:v>171</x:v>
      </x:c>
      <x:c r="K390" s="10" t="s">
        <x:v>54</x:v>
      </x:c>
      <x:c r="L390" s="10" t="s">
        <x:v>164</x:v>
      </x:c>
      <x:c r="M390" s="10" t="s">
        <x:v>165</x:v>
      </x:c>
      <x:c r="N390" s="13">
        <x:v>6.6666666700000002E-2</x:v>
      </x:c>
      <x:c r="O390" s="13">
        <x:v>0.11111111110000001</x:v>
      </x:c>
      <x:c r="P390" s="13">
        <x:v>7.4074073999999997E-3</x:v>
      </x:c>
      <x:c r="Q390" s="11" t="b">
        <x:v>0</x:v>
      </x:c>
      <x:c r="R390" s="10"/>
      <x:c r="S390" s="10"/>
      <x:c r="T390" s="12" t="n">
        <x:f t="shared" ca="1" si="26">(COUNTIF($D$380:$D$406,"&lt;"&amp;D390)+(COUNTIF($D$380:$D$406,"="&amp;D390)-1)/2)/26*100</x:f>
        <x:v>88.46153846153845</x:v>
      </x:c>
      <x:c r="U390" s="12" t="n">
        <x:f t="shared" ca="1" si="27">T390*N390</x:f>
        <x:v>5.897435900384615</x:v>
      </x:c>
      <x:c r="V390" s="12" t="n">
        <x:f t="shared" ca="1" si="28">U390/9</x:f>
        <x:v>0.6552706555982906</x:v>
      </x:c>
    </x:row>
    <x:row r="391">
      <x:c r="A391" s="10" t="s">
        <x:v>169</x:v>
      </x:c>
      <x:c r="B391" s="10" t="s">
        <x:v>77</x:v>
      </x:c>
      <x:c r="C391" s="10" t="s">
        <x:v>78</x:v>
      </x:c>
      <x:c r="D391" s="12">
        <x:v>7.8901001012999998</x:v>
      </x:c>
      <x:c r="E391" s="10" t="s">
        <x:v>170</x:v>
      </x:c>
      <x:c r="F391" s="10" t="s">
        <x:v>145</x:v>
      </x:c>
      <x:c r="G391" s="10"/>
      <x:c r="H391" s="10" t="s">
        <x:v>146</x:v>
      </x:c>
      <x:c r="I391" s="10" t="s">
        <x:v>147</x:v>
      </x:c>
      <x:c r="J391" s="10" t="s">
        <x:v>171</x:v>
      </x:c>
      <x:c r="K391" s="10" t="s">
        <x:v>54</x:v>
      </x:c>
      <x:c r="L391" s="10" t="s">
        <x:v>164</x:v>
      </x:c>
      <x:c r="M391" s="10" t="s">
        <x:v>165</x:v>
      </x:c>
      <x:c r="N391" s="13">
        <x:v>6.6666666700000002E-2</x:v>
      </x:c>
      <x:c r="O391" s="13">
        <x:v>0.11111111110000001</x:v>
      </x:c>
      <x:c r="P391" s="13">
        <x:v>7.4074073999999997E-3</x:v>
      </x:c>
      <x:c r="Q391" s="11" t="b">
        <x:v>0</x:v>
      </x:c>
      <x:c r="R391" s="10"/>
      <x:c r="S391" s="10"/>
      <x:c r="T391" s="12" t="n">
        <x:f t="shared" ca="1" si="26">(COUNTIF($D$380:$D$406,"&lt;"&amp;D391)+(COUNTIF($D$380:$D$406,"="&amp;D391)-1)/2)/26*100</x:f>
        <x:v>42.30769230769231</x:v>
      </x:c>
      <x:c r="U391" s="12" t="n">
        <x:f t="shared" ca="1" si="27">T391*N391</x:f>
        <x:v>2.820512821923077</x:v>
      </x:c>
      <x:c r="V391" s="12" t="n">
        <x:f t="shared" ca="1" si="28">U391/9</x:f>
        <x:v>0.3133903135470086</x:v>
      </x:c>
    </x:row>
    <x:row r="392">
      <x:c r="A392" s="10" t="s">
        <x:v>169</x:v>
      </x:c>
      <x:c r="B392" s="10" t="s">
        <x:v>79</x:v>
      </x:c>
      <x:c r="C392" s="10" t="s">
        <x:v>80</x:v>
      </x:c>
      <x:c r="D392" s="12">
        <x:v>4.1798336154999998</x:v>
      </x:c>
      <x:c r="E392" s="10" t="s">
        <x:v>170</x:v>
      </x:c>
      <x:c r="F392" s="10" t="s">
        <x:v>145</x:v>
      </x:c>
      <x:c r="G392" s="10"/>
      <x:c r="H392" s="10" t="s">
        <x:v>146</x:v>
      </x:c>
      <x:c r="I392" s="10" t="s">
        <x:v>147</x:v>
      </x:c>
      <x:c r="J392" s="10" t="s">
        <x:v>171</x:v>
      </x:c>
      <x:c r="K392" s="10" t="s">
        <x:v>54</x:v>
      </x:c>
      <x:c r="L392" s="10" t="s">
        <x:v>164</x:v>
      </x:c>
      <x:c r="M392" s="10" t="s">
        <x:v>165</x:v>
      </x:c>
      <x:c r="N392" s="13">
        <x:v>6.6666666700000002E-2</x:v>
      </x:c>
      <x:c r="O392" s="13">
        <x:v>0.11111111110000001</x:v>
      </x:c>
      <x:c r="P392" s="13">
        <x:v>7.4074073999999997E-3</x:v>
      </x:c>
      <x:c r="Q392" s="11" t="b">
        <x:v>0</x:v>
      </x:c>
      <x:c r="R392" s="10"/>
      <x:c r="S392" s="10"/>
      <x:c r="T392" s="12" t="n">
        <x:f t="shared" ca="1" si="26">(COUNTIF($D$380:$D$406,"&lt;"&amp;D392)+(COUNTIF($D$380:$D$406,"="&amp;D392)-1)/2)/26*100</x:f>
        <x:v>7.6923076923076925</x:v>
      </x:c>
      <x:c r="U392" s="12" t="n">
        <x:f t="shared" ca="1" si="27">T392*N392</x:f>
        <x:v>0.5128205130769231</x:v>
      </x:c>
      <x:c r="V392" s="12" t="n">
        <x:f t="shared" ca="1" si="28">U392/9</x:f>
        <x:v>0.05698005700854701</x:v>
      </x:c>
    </x:row>
    <x:row r="393">
      <x:c r="A393" s="10" t="s">
        <x:v>169</x:v>
      </x:c>
      <x:c r="B393" s="10" t="s">
        <x:v>81</x:v>
      </x:c>
      <x:c r="C393" s="10" t="s">
        <x:v>82</x:v>
      </x:c>
      <x:c r="D393" s="12">
        <x:v>6.3618414446999996</x:v>
      </x:c>
      <x:c r="E393" s="10" t="s">
        <x:v>170</x:v>
      </x:c>
      <x:c r="F393" s="10" t="s">
        <x:v>145</x:v>
      </x:c>
      <x:c r="G393" s="10"/>
      <x:c r="H393" s="10" t="s">
        <x:v>146</x:v>
      </x:c>
      <x:c r="I393" s="10" t="s">
        <x:v>147</x:v>
      </x:c>
      <x:c r="J393" s="10" t="s">
        <x:v>171</x:v>
      </x:c>
      <x:c r="K393" s="10" t="s">
        <x:v>54</x:v>
      </x:c>
      <x:c r="L393" s="10" t="s">
        <x:v>164</x:v>
      </x:c>
      <x:c r="M393" s="10" t="s">
        <x:v>165</x:v>
      </x:c>
      <x:c r="N393" s="13">
        <x:v>6.6666666700000002E-2</x:v>
      </x:c>
      <x:c r="O393" s="13">
        <x:v>0.11111111110000001</x:v>
      </x:c>
      <x:c r="P393" s="13">
        <x:v>7.4074073999999997E-3</x:v>
      </x:c>
      <x:c r="Q393" s="11" t="b">
        <x:v>0</x:v>
      </x:c>
      <x:c r="R393" s="10"/>
      <x:c r="S393" s="10"/>
      <x:c r="T393" s="12" t="n">
        <x:f t="shared" ca="1" si="26">(COUNTIF($D$380:$D$406,"&lt;"&amp;D393)+(COUNTIF($D$380:$D$406,"="&amp;D393)-1)/2)/26*100</x:f>
        <x:v>30.76923076923077</x:v>
      </x:c>
      <x:c r="U393" s="12" t="n">
        <x:f t="shared" ca="1" si="27">T393*N393</x:f>
        <x:v>2.0512820523076924</x:v>
      </x:c>
      <x:c r="V393" s="12" t="n">
        <x:f t="shared" ca="1" si="28">U393/9</x:f>
        <x:v>0.22792022803418804</x:v>
      </x:c>
    </x:row>
    <x:row r="394">
      <x:c r="A394" s="10" t="s">
        <x:v>169</x:v>
      </x:c>
      <x:c r="B394" s="10" t="s">
        <x:v>83</x:v>
      </x:c>
      <x:c r="C394" s="10" t="s">
        <x:v>84</x:v>
      </x:c>
      <x:c r="D394" s="12">
        <x:v>11.726286120499999</x:v>
      </x:c>
      <x:c r="E394" s="10" t="s">
        <x:v>170</x:v>
      </x:c>
      <x:c r="F394" s="10" t="s">
        <x:v>145</x:v>
      </x:c>
      <x:c r="G394" s="10"/>
      <x:c r="H394" s="10" t="s">
        <x:v>146</x:v>
      </x:c>
      <x:c r="I394" s="10" t="s">
        <x:v>147</x:v>
      </x:c>
      <x:c r="J394" s="10" t="s">
        <x:v>171</x:v>
      </x:c>
      <x:c r="K394" s="10" t="s">
        <x:v>54</x:v>
      </x:c>
      <x:c r="L394" s="10" t="s">
        <x:v>164</x:v>
      </x:c>
      <x:c r="M394" s="10" t="s">
        <x:v>165</x:v>
      </x:c>
      <x:c r="N394" s="13">
        <x:v>6.6666666700000002E-2</x:v>
      </x:c>
      <x:c r="O394" s="13">
        <x:v>0.11111111110000001</x:v>
      </x:c>
      <x:c r="P394" s="13">
        <x:v>7.4074073999999997E-3</x:v>
      </x:c>
      <x:c r="Q394" s="11" t="b">
        <x:v>0</x:v>
      </x:c>
      <x:c r="R394" s="10"/>
      <x:c r="S394" s="10"/>
      <x:c r="T394" s="12" t="n">
        <x:f t="shared" ca="1" si="26">(COUNTIF($D$380:$D$406,"&lt;"&amp;D394)+(COUNTIF($D$380:$D$406,"="&amp;D394)-1)/2)/26*100</x:f>
        <x:v>76.92307692307693</x:v>
      </x:c>
      <x:c r="U394" s="12" t="n">
        <x:f t="shared" ca="1" si="27">T394*N394</x:f>
        <x:v>5.128205130769231</x:v>
      </x:c>
      <x:c r="V394" s="12" t="n">
        <x:f t="shared" ca="1" si="28">U394/9</x:f>
        <x:v>0.5698005700854701</x:v>
      </x:c>
    </x:row>
    <x:row r="395">
      <x:c r="A395" s="10" t="s">
        <x:v>169</x:v>
      </x:c>
      <x:c r="B395" s="10" t="s">
        <x:v>85</x:v>
      </x:c>
      <x:c r="C395" s="10" t="s">
        <x:v>86</x:v>
      </x:c>
      <x:c r="D395" s="12">
        <x:v>10.638876594899999</x:v>
      </x:c>
      <x:c r="E395" s="10" t="s">
        <x:v>170</x:v>
      </x:c>
      <x:c r="F395" s="10" t="s">
        <x:v>145</x:v>
      </x:c>
      <x:c r="G395" s="10"/>
      <x:c r="H395" s="10" t="s">
        <x:v>146</x:v>
      </x:c>
      <x:c r="I395" s="10" t="s">
        <x:v>147</x:v>
      </x:c>
      <x:c r="J395" s="10" t="s">
        <x:v>171</x:v>
      </x:c>
      <x:c r="K395" s="10" t="s">
        <x:v>54</x:v>
      </x:c>
      <x:c r="L395" s="10" t="s">
        <x:v>164</x:v>
      </x:c>
      <x:c r="M395" s="10" t="s">
        <x:v>165</x:v>
      </x:c>
      <x:c r="N395" s="13">
        <x:v>6.6666666700000002E-2</x:v>
      </x:c>
      <x:c r="O395" s="13">
        <x:v>0.11111111110000001</x:v>
      </x:c>
      <x:c r="P395" s="13">
        <x:v>7.4074073999999997E-3</x:v>
      </x:c>
      <x:c r="Q395" s="11" t="b">
        <x:v>0</x:v>
      </x:c>
      <x:c r="R395" s="10"/>
      <x:c r="S395" s="10"/>
      <x:c r="T395" s="12" t="n">
        <x:f t="shared" ca="1" si="26">(COUNTIF($D$380:$D$406,"&lt;"&amp;D395)+(COUNTIF($D$380:$D$406,"="&amp;D395)-1)/2)/26*100</x:f>
        <x:v>65.38461538461539</x:v>
      </x:c>
      <x:c r="U395" s="12" t="n">
        <x:f t="shared" ca="1" si="27">T395*N395</x:f>
        <x:v>4.358974361153846</x:v>
      </x:c>
      <x:c r="V395" s="12" t="n">
        <x:f t="shared" ca="1" si="28">U395/9</x:f>
        <x:v>0.4843304845726496</x:v>
      </x:c>
    </x:row>
    <x:row r="396">
      <x:c r="A396" s="10" t="s">
        <x:v>169</x:v>
      </x:c>
      <x:c r="B396" s="10" t="s">
        <x:v>87</x:v>
      </x:c>
      <x:c r="C396" s="10" t="s">
        <x:v>88</x:v>
      </x:c>
      <x:c r="D396" s="12">
        <x:v>5.9487847926999997</x:v>
      </x:c>
      <x:c r="E396" s="10" t="s">
        <x:v>170</x:v>
      </x:c>
      <x:c r="F396" s="10" t="s">
        <x:v>145</x:v>
      </x:c>
      <x:c r="G396" s="10"/>
      <x:c r="H396" s="10" t="s">
        <x:v>146</x:v>
      </x:c>
      <x:c r="I396" s="10" t="s">
        <x:v>147</x:v>
      </x:c>
      <x:c r="J396" s="10" t="s">
        <x:v>171</x:v>
      </x:c>
      <x:c r="K396" s="10" t="s">
        <x:v>54</x:v>
      </x:c>
      <x:c r="L396" s="10" t="s">
        <x:v>164</x:v>
      </x:c>
      <x:c r="M396" s="10" t="s">
        <x:v>165</x:v>
      </x:c>
      <x:c r="N396" s="13">
        <x:v>6.6666666700000002E-2</x:v>
      </x:c>
      <x:c r="O396" s="13">
        <x:v>0.11111111110000001</x:v>
      </x:c>
      <x:c r="P396" s="13">
        <x:v>7.4074073999999997E-3</x:v>
      </x:c>
      <x:c r="Q396" s="11" t="b">
        <x:v>0</x:v>
      </x:c>
      <x:c r="R396" s="10"/>
      <x:c r="S396" s="10"/>
      <x:c r="T396" s="12" t="n">
        <x:f t="shared" ca="1" si="26">(COUNTIF($D$380:$D$406,"&lt;"&amp;D396)+(COUNTIF($D$380:$D$406,"="&amp;D396)-1)/2)/26*100</x:f>
        <x:v>23.076923076923077</x:v>
      </x:c>
      <x:c r="U396" s="12" t="n">
        <x:f t="shared" ca="1" si="27">T396*N396</x:f>
        <x:v>1.5384615392307692</x:v>
      </x:c>
      <x:c r="V396" s="12" t="n">
        <x:f t="shared" ca="1" si="28">U396/9</x:f>
        <x:v>0.17094017102564102</x:v>
      </x:c>
    </x:row>
    <x:row r="397">
      <x:c r="A397" s="10" t="s">
        <x:v>169</x:v>
      </x:c>
      <x:c r="B397" s="10" t="s">
        <x:v>89</x:v>
      </x:c>
      <x:c r="C397" s="10" t="s">
        <x:v>90</x:v>
      </x:c>
      <x:c r="D397" s="12">
        <x:v>12.786630097</x:v>
      </x:c>
      <x:c r="E397" s="10" t="s">
        <x:v>170</x:v>
      </x:c>
      <x:c r="F397" s="10" t="s">
        <x:v>145</x:v>
      </x:c>
      <x:c r="G397" s="10"/>
      <x:c r="H397" s="10" t="s">
        <x:v>146</x:v>
      </x:c>
      <x:c r="I397" s="10" t="s">
        <x:v>147</x:v>
      </x:c>
      <x:c r="J397" s="10" t="s">
        <x:v>171</x:v>
      </x:c>
      <x:c r="K397" s="10" t="s">
        <x:v>54</x:v>
      </x:c>
      <x:c r="L397" s="10" t="s">
        <x:v>164</x:v>
      </x:c>
      <x:c r="M397" s="10" t="s">
        <x:v>165</x:v>
      </x:c>
      <x:c r="N397" s="13">
        <x:v>6.6666666700000002E-2</x:v>
      </x:c>
      <x:c r="O397" s="13">
        <x:v>0.11111111110000001</x:v>
      </x:c>
      <x:c r="P397" s="13">
        <x:v>7.4074073999999997E-3</x:v>
      </x:c>
      <x:c r="Q397" s="11" t="b">
        <x:v>0</x:v>
      </x:c>
      <x:c r="R397" s="10"/>
      <x:c r="S397" s="10"/>
      <x:c r="T397" s="12" t="n">
        <x:f t="shared" ca="1" si="26">(COUNTIF($D$380:$D$406,"&lt;"&amp;D397)+(COUNTIF($D$380:$D$406,"="&amp;D397)-1)/2)/26*100</x:f>
        <x:v>92.3076923076923</x:v>
      </x:c>
      <x:c r="U397" s="12" t="n">
        <x:f t="shared" ca="1" si="27">T397*N397</x:f>
        <x:v>6.153846156923077</x:v>
      </x:c>
      <x:c r="V397" s="12" t="n">
        <x:f t="shared" ca="1" si="28">U397/9</x:f>
        <x:v>0.6837606841025641</x:v>
      </x:c>
    </x:row>
    <x:row r="398">
      <x:c r="A398" s="10" t="s">
        <x:v>169</x:v>
      </x:c>
      <x:c r="B398" s="10" t="s">
        <x:v>91</x:v>
      </x:c>
      <x:c r="C398" s="10" t="s">
        <x:v>92</x:v>
      </x:c>
      <x:c r="D398" s="12">
        <x:v>4.3510103612000002</x:v>
      </x:c>
      <x:c r="E398" s="10" t="s">
        <x:v>170</x:v>
      </x:c>
      <x:c r="F398" s="10" t="s">
        <x:v>145</x:v>
      </x:c>
      <x:c r="G398" s="10"/>
      <x:c r="H398" s="10" t="s">
        <x:v>146</x:v>
      </x:c>
      <x:c r="I398" s="10" t="s">
        <x:v>147</x:v>
      </x:c>
      <x:c r="J398" s="10" t="s">
        <x:v>171</x:v>
      </x:c>
      <x:c r="K398" s="10" t="s">
        <x:v>54</x:v>
      </x:c>
      <x:c r="L398" s="10" t="s">
        <x:v>164</x:v>
      </x:c>
      <x:c r="M398" s="10" t="s">
        <x:v>165</x:v>
      </x:c>
      <x:c r="N398" s="13">
        <x:v>6.6666666700000002E-2</x:v>
      </x:c>
      <x:c r="O398" s="13">
        <x:v>0.11111111110000001</x:v>
      </x:c>
      <x:c r="P398" s="13">
        <x:v>7.4074073999999997E-3</x:v>
      </x:c>
      <x:c r="Q398" s="11" t="b">
        <x:v>0</x:v>
      </x:c>
      <x:c r="R398" s="10"/>
      <x:c r="S398" s="10"/>
      <x:c r="T398" s="12" t="n">
        <x:f t="shared" ca="1" si="26">(COUNTIF($D$380:$D$406,"&lt;"&amp;D398)+(COUNTIF($D$380:$D$406,"="&amp;D398)-1)/2)/26*100</x:f>
        <x:v>11.538461538461538</x:v>
      </x:c>
      <x:c r="U398" s="12" t="n">
        <x:f t="shared" ca="1" si="27">T398*N398</x:f>
        <x:v>0.7692307696153846</x:v>
      </x:c>
      <x:c r="V398" s="12" t="n">
        <x:f t="shared" ca="1" si="28">U398/9</x:f>
        <x:v>0.08547008551282051</x:v>
      </x:c>
    </x:row>
    <x:row r="399">
      <x:c r="A399" s="10" t="s">
        <x:v>169</x:v>
      </x:c>
      <x:c r="B399" s="10" t="s">
        <x:v>93</x:v>
      </x:c>
      <x:c r="C399" s="10" t="s">
        <x:v>94</x:v>
      </x:c>
      <x:c r="D399" s="12">
        <x:v>7.5605814944</x:v>
      </x:c>
      <x:c r="E399" s="10" t="s">
        <x:v>170</x:v>
      </x:c>
      <x:c r="F399" s="10" t="s">
        <x:v>145</x:v>
      </x:c>
      <x:c r="G399" s="10"/>
      <x:c r="H399" s="10" t="s">
        <x:v>146</x:v>
      </x:c>
      <x:c r="I399" s="10" t="s">
        <x:v>147</x:v>
      </x:c>
      <x:c r="J399" s="10" t="s">
        <x:v>171</x:v>
      </x:c>
      <x:c r="K399" s="10" t="s">
        <x:v>54</x:v>
      </x:c>
      <x:c r="L399" s="10" t="s">
        <x:v>164</x:v>
      </x:c>
      <x:c r="M399" s="10" t="s">
        <x:v>165</x:v>
      </x:c>
      <x:c r="N399" s="13">
        <x:v>6.6666666700000002E-2</x:v>
      </x:c>
      <x:c r="O399" s="13">
        <x:v>0.11111111110000001</x:v>
      </x:c>
      <x:c r="P399" s="13">
        <x:v>7.4074073999999997E-3</x:v>
      </x:c>
      <x:c r="Q399" s="11" t="b">
        <x:v>0</x:v>
      </x:c>
      <x:c r="R399" s="10"/>
      <x:c r="S399" s="10"/>
      <x:c r="T399" s="12" t="n">
        <x:f t="shared" ca="1" si="26">(COUNTIF($D$380:$D$406,"&lt;"&amp;D399)+(COUNTIF($D$380:$D$406,"="&amp;D399)-1)/2)/26*100</x:f>
        <x:v>38.46153846153847</x:v>
      </x:c>
      <x:c r="U399" s="12" t="n">
        <x:f t="shared" ca="1" si="27">T399*N399</x:f>
        <x:v>2.5641025653846157</x:v>
      </x:c>
      <x:c r="V399" s="12" t="n">
        <x:f t="shared" ca="1" si="28">U399/9</x:f>
        <x:v>0.28490028504273507</x:v>
      </x:c>
    </x:row>
    <x:row r="400">
      <x:c r="A400" s="10" t="s">
        <x:v>169</x:v>
      </x:c>
      <x:c r="B400" s="10" t="s">
        <x:v>95</x:v>
      </x:c>
      <x:c r="C400" s="10" t="s">
        <x:v>96</x:v>
      </x:c>
      <x:c r="D400" s="12">
        <x:v>13.9858141576</x:v>
      </x:c>
      <x:c r="E400" s="10" t="s">
        <x:v>170</x:v>
      </x:c>
      <x:c r="F400" s="10" t="s">
        <x:v>145</x:v>
      </x:c>
      <x:c r="G400" s="10"/>
      <x:c r="H400" s="10" t="s">
        <x:v>146</x:v>
      </x:c>
      <x:c r="I400" s="10" t="s">
        <x:v>147</x:v>
      </x:c>
      <x:c r="J400" s="10" t="s">
        <x:v>171</x:v>
      </x:c>
      <x:c r="K400" s="10" t="s">
        <x:v>54</x:v>
      </x:c>
      <x:c r="L400" s="10" t="s">
        <x:v>164</x:v>
      </x:c>
      <x:c r="M400" s="10" t="s">
        <x:v>165</x:v>
      </x:c>
      <x:c r="N400" s="13">
        <x:v>6.6666666700000002E-2</x:v>
      </x:c>
      <x:c r="O400" s="13">
        <x:v>0.11111111110000001</x:v>
      </x:c>
      <x:c r="P400" s="13">
        <x:v>7.4074073999999997E-3</x:v>
      </x:c>
      <x:c r="Q400" s="11" t="b">
        <x:v>0</x:v>
      </x:c>
      <x:c r="R400" s="10"/>
      <x:c r="S400" s="10"/>
      <x:c r="T400" s="12" t="n">
        <x:f t="shared" ca="1" si="26">(COUNTIF($D$380:$D$406,"&lt;"&amp;D400)+(COUNTIF($D$380:$D$406,"="&amp;D400)-1)/2)/26*100</x:f>
        <x:v>100</x:v>
      </x:c>
      <x:c r="U400" s="12" t="n">
        <x:f t="shared" ca="1" si="27">T400*N400</x:f>
        <x:v>6.666666670000001</x:v>
      </x:c>
      <x:c r="V400" s="12" t="n">
        <x:f t="shared" ca="1" si="28">U400/9</x:f>
        <x:v>0.7407407411111112</x:v>
      </x:c>
    </x:row>
    <x:row r="401">
      <x:c r="A401" s="10" t="s">
        <x:v>169</x:v>
      </x:c>
      <x:c r="B401" s="10" t="s">
        <x:v>97</x:v>
      </x:c>
      <x:c r="C401" s="10" t="s">
        <x:v>98</x:v>
      </x:c>
      <x:c r="D401" s="12">
        <x:v>5.5983888272</x:v>
      </x:c>
      <x:c r="E401" s="10" t="s">
        <x:v>170</x:v>
      </x:c>
      <x:c r="F401" s="10" t="s">
        <x:v>145</x:v>
      </x:c>
      <x:c r="G401" s="10"/>
      <x:c r="H401" s="10" t="s">
        <x:v>146</x:v>
      </x:c>
      <x:c r="I401" s="10" t="s">
        <x:v>147</x:v>
      </x:c>
      <x:c r="J401" s="10" t="s">
        <x:v>171</x:v>
      </x:c>
      <x:c r="K401" s="10" t="s">
        <x:v>54</x:v>
      </x:c>
      <x:c r="L401" s="10" t="s">
        <x:v>164</x:v>
      </x:c>
      <x:c r="M401" s="10" t="s">
        <x:v>165</x:v>
      </x:c>
      <x:c r="N401" s="13">
        <x:v>6.6666666700000002E-2</x:v>
      </x:c>
      <x:c r="O401" s="13">
        <x:v>0.11111111110000001</x:v>
      </x:c>
      <x:c r="P401" s="13">
        <x:v>7.4074073999999997E-3</x:v>
      </x:c>
      <x:c r="Q401" s="11" t="b">
        <x:v>0</x:v>
      </x:c>
      <x:c r="R401" s="10"/>
      <x:c r="S401" s="10"/>
      <x:c r="T401" s="12" t="n">
        <x:f t="shared" ca="1" si="26">(COUNTIF($D$380:$D$406,"&lt;"&amp;D401)+(COUNTIF($D$380:$D$406,"="&amp;D401)-1)/2)/26*100</x:f>
        <x:v>15.384615384615385</x:v>
      </x:c>
      <x:c r="U401" s="12" t="n">
        <x:f t="shared" ca="1" si="27">T401*N401</x:f>
        <x:v>1.0256410261538462</x:v>
      </x:c>
      <x:c r="V401" s="12" t="n">
        <x:f t="shared" ca="1" si="28">U401/9</x:f>
        <x:v>0.11396011401709402</x:v>
      </x:c>
    </x:row>
    <x:row r="402">
      <x:c r="A402" s="10" t="s">
        <x:v>169</x:v>
      </x:c>
      <x:c r="B402" s="10" t="s">
        <x:v>99</x:v>
      </x:c>
      <x:c r="C402" s="10" t="s">
        <x:v>100</x:v>
      </x:c>
      <x:c r="D402" s="12">
        <x:v>8.0401261398999999</x:v>
      </x:c>
      <x:c r="E402" s="10" t="s">
        <x:v>170</x:v>
      </x:c>
      <x:c r="F402" s="10" t="s">
        <x:v>145</x:v>
      </x:c>
      <x:c r="G402" s="10"/>
      <x:c r="H402" s="10" t="s">
        <x:v>146</x:v>
      </x:c>
      <x:c r="I402" s="10" t="s">
        <x:v>147</x:v>
      </x:c>
      <x:c r="J402" s="10" t="s">
        <x:v>171</x:v>
      </x:c>
      <x:c r="K402" s="10" t="s">
        <x:v>54</x:v>
      </x:c>
      <x:c r="L402" s="10" t="s">
        <x:v>164</x:v>
      </x:c>
      <x:c r="M402" s="10" t="s">
        <x:v>165</x:v>
      </x:c>
      <x:c r="N402" s="13">
        <x:v>6.6666666700000002E-2</x:v>
      </x:c>
      <x:c r="O402" s="13">
        <x:v>0.11111111110000001</x:v>
      </x:c>
      <x:c r="P402" s="13">
        <x:v>7.4074073999999997E-3</x:v>
      </x:c>
      <x:c r="Q402" s="11" t="b">
        <x:v>0</x:v>
      </x:c>
      <x:c r="R402" s="10"/>
      <x:c r="S402" s="10"/>
      <x:c r="T402" s="12" t="n">
        <x:f t="shared" ca="1" si="26">(COUNTIF($D$380:$D$406,"&lt;"&amp;D402)+(COUNTIF($D$380:$D$406,"="&amp;D402)-1)/2)/26*100</x:f>
        <x:v>46.15384615384615</x:v>
      </x:c>
      <x:c r="U402" s="12" t="n">
        <x:f t="shared" ca="1" si="27">T402*N402</x:f>
        <x:v>3.0769230784615385</x:v>
      </x:c>
      <x:c r="V402" s="12" t="n">
        <x:f t="shared" ca="1" si="28">U402/9</x:f>
        <x:v>0.34188034205128204</x:v>
      </x:c>
    </x:row>
    <x:row r="403">
      <x:c r="A403" s="10" t="s">
        <x:v>169</x:v>
      </x:c>
      <x:c r="B403" s="10" t="s">
        <x:v>101</x:v>
      </x:c>
      <x:c r="C403" s="10" t="s">
        <x:v>102</x:v>
      </x:c>
      <x:c r="D403" s="12">
        <x:v>6.8328379382</x:v>
      </x:c>
      <x:c r="E403" s="10" t="s">
        <x:v>170</x:v>
      </x:c>
      <x:c r="F403" s="10" t="s">
        <x:v>145</x:v>
      </x:c>
      <x:c r="G403" s="10"/>
      <x:c r="H403" s="10" t="s">
        <x:v>146</x:v>
      </x:c>
      <x:c r="I403" s="10" t="s">
        <x:v>147</x:v>
      </x:c>
      <x:c r="J403" s="10" t="s">
        <x:v>171</x:v>
      </x:c>
      <x:c r="K403" s="10" t="s">
        <x:v>54</x:v>
      </x:c>
      <x:c r="L403" s="10" t="s">
        <x:v>164</x:v>
      </x:c>
      <x:c r="M403" s="10" t="s">
        <x:v>165</x:v>
      </x:c>
      <x:c r="N403" s="13">
        <x:v>6.6666666700000002E-2</x:v>
      </x:c>
      <x:c r="O403" s="13">
        <x:v>0.11111111110000001</x:v>
      </x:c>
      <x:c r="P403" s="13">
        <x:v>7.4074073999999997E-3</x:v>
      </x:c>
      <x:c r="Q403" s="11" t="b">
        <x:v>0</x:v>
      </x:c>
      <x:c r="R403" s="10"/>
      <x:c r="S403" s="10"/>
      <x:c r="T403" s="12" t="n">
        <x:f t="shared" ca="1" si="26">(COUNTIF($D$380:$D$406,"&lt;"&amp;D403)+(COUNTIF($D$380:$D$406,"="&amp;D403)-1)/2)/26*100</x:f>
        <x:v>34.61538461538461</x:v>
      </x:c>
      <x:c r="U403" s="12" t="n">
        <x:f t="shared" ca="1" si="27">T403*N403</x:f>
        <x:v>2.307692308846154</x:v>
      </x:c>
      <x:c r="V403" s="12" t="n">
        <x:f t="shared" ca="1" si="28">U403/9</x:f>
        <x:v>0.25641025653846156</x:v>
      </x:c>
    </x:row>
    <x:row r="404">
      <x:c r="A404" s="10" t="s">
        <x:v>169</x:v>
      </x:c>
      <x:c r="B404" s="10" t="s">
        <x:v>103</x:v>
      </x:c>
      <x:c r="C404" s="10" t="s">
        <x:v>104</x:v>
      </x:c>
      <x:c r="D404" s="12">
        <x:v>12.5082588602</x:v>
      </x:c>
      <x:c r="E404" s="10" t="s">
        <x:v>170</x:v>
      </x:c>
      <x:c r="F404" s="10" t="s">
        <x:v>145</x:v>
      </x:c>
      <x:c r="G404" s="10"/>
      <x:c r="H404" s="10" t="s">
        <x:v>146</x:v>
      </x:c>
      <x:c r="I404" s="10" t="s">
        <x:v>147</x:v>
      </x:c>
      <x:c r="J404" s="10" t="s">
        <x:v>171</x:v>
      </x:c>
      <x:c r="K404" s="10" t="s">
        <x:v>54</x:v>
      </x:c>
      <x:c r="L404" s="10" t="s">
        <x:v>164</x:v>
      </x:c>
      <x:c r="M404" s="10" t="s">
        <x:v>165</x:v>
      </x:c>
      <x:c r="N404" s="13">
        <x:v>6.6666666700000002E-2</x:v>
      </x:c>
      <x:c r="O404" s="13">
        <x:v>0.11111111110000001</x:v>
      </x:c>
      <x:c r="P404" s="13">
        <x:v>7.4074073999999997E-3</x:v>
      </x:c>
      <x:c r="Q404" s="11" t="b">
        <x:v>0</x:v>
      </x:c>
      <x:c r="R404" s="10"/>
      <x:c r="S404" s="10"/>
      <x:c r="T404" s="12" t="n">
        <x:f t="shared" ca="1" si="26">(COUNTIF($D$380:$D$406,"&lt;"&amp;D404)+(COUNTIF($D$380:$D$406,"="&amp;D404)-1)/2)/26*100</x:f>
        <x:v>84.61538461538461</x:v>
      </x:c>
      <x:c r="U404" s="12" t="n">
        <x:f t="shared" ca="1" si="27">T404*N404</x:f>
        <x:v>5.641025643846154</x:v>
      </x:c>
      <x:c r="V404" s="12" t="n">
        <x:f t="shared" ca="1" si="28">U404/9</x:f>
        <x:v>0.6267806270940172</x:v>
      </x:c>
    </x:row>
    <x:row r="405">
      <x:c r="A405" s="10" t="s">
        <x:v>169</x:v>
      </x:c>
      <x:c r="B405" s="10" t="s">
        <x:v>105</x:v>
      </x:c>
      <x:c r="C405" s="10" t="s">
        <x:v>106</x:v>
      </x:c>
      <x:c r="D405" s="12">
        <x:v>6.2669714280999997</x:v>
      </x:c>
      <x:c r="E405" s="10" t="s">
        <x:v>170</x:v>
      </x:c>
      <x:c r="F405" s="10" t="s">
        <x:v>145</x:v>
      </x:c>
      <x:c r="G405" s="10"/>
      <x:c r="H405" s="10" t="s">
        <x:v>146</x:v>
      </x:c>
      <x:c r="I405" s="10" t="s">
        <x:v>147</x:v>
      </x:c>
      <x:c r="J405" s="10" t="s">
        <x:v>171</x:v>
      </x:c>
      <x:c r="K405" s="10" t="s">
        <x:v>54</x:v>
      </x:c>
      <x:c r="L405" s="10" t="s">
        <x:v>164</x:v>
      </x:c>
      <x:c r="M405" s="10" t="s">
        <x:v>165</x:v>
      </x:c>
      <x:c r="N405" s="13">
        <x:v>6.6666666700000002E-2</x:v>
      </x:c>
      <x:c r="O405" s="13">
        <x:v>0.11111111110000001</x:v>
      </x:c>
      <x:c r="P405" s="13">
        <x:v>7.4074073999999997E-3</x:v>
      </x:c>
      <x:c r="Q405" s="11" t="b">
        <x:v>0</x:v>
      </x:c>
      <x:c r="R405" s="10"/>
      <x:c r="S405" s="10"/>
      <x:c r="T405" s="12" t="n">
        <x:f t="shared" ca="1" si="26">(COUNTIF($D$380:$D$406,"&lt;"&amp;D405)+(COUNTIF($D$380:$D$406,"="&amp;D405)-1)/2)/26*100</x:f>
        <x:v>26.923076923076923</x:v>
      </x:c>
      <x:c r="U405" s="12" t="n">
        <x:f t="shared" ca="1" si="27">T405*N405</x:f>
        <x:v>1.7948717957692308</x:v>
      </x:c>
      <x:c r="V405" s="12" t="n">
        <x:f t="shared" ca="1" si="28">U405/9</x:f>
        <x:v>0.19943019952991453</x:v>
      </x:c>
    </x:row>
    <x:row r="406">
      <x:c r="A406" s="10" t="s">
        <x:v>169</x:v>
      </x:c>
      <x:c r="B406" s="10" t="s">
        <x:v>107</x:v>
      </x:c>
      <x:c r="C406" s="10" t="s">
        <x:v>108</x:v>
      </x:c>
      <x:c r="D406" s="12">
        <x:v>4.0022233731999997</x:v>
      </x:c>
      <x:c r="E406" s="10" t="s">
        <x:v>170</x:v>
      </x:c>
      <x:c r="F406" s="10" t="s">
        <x:v>145</x:v>
      </x:c>
      <x:c r="G406" s="10"/>
      <x:c r="H406" s="10" t="s">
        <x:v>146</x:v>
      </x:c>
      <x:c r="I406" s="10" t="s">
        <x:v>147</x:v>
      </x:c>
      <x:c r="J406" s="10" t="s">
        <x:v>171</x:v>
      </x:c>
      <x:c r="K406" s="10" t="s">
        <x:v>54</x:v>
      </x:c>
      <x:c r="L406" s="10" t="s">
        <x:v>164</x:v>
      </x:c>
      <x:c r="M406" s="10" t="s">
        <x:v>165</x:v>
      </x:c>
      <x:c r="N406" s="13">
        <x:v>6.6666666700000002E-2</x:v>
      </x:c>
      <x:c r="O406" s="13">
        <x:v>0.11111111110000001</x:v>
      </x:c>
      <x:c r="P406" s="13">
        <x:v>7.4074073999999997E-3</x:v>
      </x:c>
      <x:c r="Q406" s="11" t="b">
        <x:v>0</x:v>
      </x:c>
      <x:c r="R406" s="10"/>
      <x:c r="S406" s="10"/>
      <x:c r="T406" s="12" t="n">
        <x:f t="shared" ca="1" si="26">(COUNTIF($D$380:$D$406,"&lt;"&amp;D406)+(COUNTIF($D$380:$D$406,"="&amp;D406)-1)/2)/26*100</x:f>
        <x:v>3.8461538461538463</x:v>
      </x:c>
      <x:c r="U406" s="12" t="n">
        <x:f t="shared" ca="1" si="27">T406*N406</x:f>
        <x:v>0.25641025653846156</x:v>
      </x:c>
      <x:c r="V406" s="12" t="n">
        <x:f t="shared" ca="1" si="28">U406/9</x:f>
        <x:v>0.028490028504273505</x:v>
      </x:c>
    </x:row>
    <x:row r="407">
      <x:c r="A407" s="10" t="s">
        <x:v>172</x:v>
      </x:c>
      <x:c r="B407" s="10" t="s">
        <x:v>48</x:v>
      </x:c>
      <x:c r="C407" s="10" t="s">
        <x:v>49</x:v>
      </x:c>
      <x:c r="D407" s="12">
        <x:v>42.442034033200002</x:v>
      </x:c>
      <x:c r="E407" s="10" t="s">
        <x:v>173</x:v>
      </x:c>
      <x:c r="F407" s="10" t="s">
        <x:v>145</x:v>
      </x:c>
      <x:c r="G407" s="10"/>
      <x:c r="H407" s="10" t="s">
        <x:v>146</x:v>
      </x:c>
      <x:c r="I407" s="10" t="s">
        <x:v>147</x:v>
      </x:c>
      <x:c r="J407" s="10" t="s">
        <x:v>174</x:v>
      </x:c>
      <x:c r="K407" s="10" t="s">
        <x:v>54</x:v>
      </x:c>
      <x:c r="L407" s="10" t="s">
        <x:v>164</x:v>
      </x:c>
      <x:c r="M407" s="10" t="s">
        <x:v>165</x:v>
      </x:c>
      <x:c r="N407" s="13">
        <x:v>6.6666666700000002E-2</x:v>
      </x:c>
      <x:c r="O407" s="13">
        <x:v>0.11111111110000001</x:v>
      </x:c>
      <x:c r="P407" s="13">
        <x:v>7.4074073999999997E-3</x:v>
      </x:c>
      <x:c r="Q407" s="11" t="b">
        <x:v>0</x:v>
      </x:c>
      <x:c r="R407" s="10"/>
      <x:c r="S407" s="10"/>
      <x:c r="T407" s="12" t="n">
        <x:f t="shared" ref="T407:T433" ca="1" si="29">(COUNTIF($D$407:$D$433,"&lt;"&amp;D407)+(COUNTIF($D$407:$D$433,"="&amp;D407)-1)/2)/26*100</x:f>
        <x:v>84.61538461538461</x:v>
      </x:c>
      <x:c r="U407" s="12" t="n">
        <x:f t="shared" ca="1" si="27">T407*N407</x:f>
        <x:v>5.641025643846154</x:v>
      </x:c>
      <x:c r="V407" s="12" t="n">
        <x:f t="shared" ca="1" si="28">U407/9</x:f>
        <x:v>0.6267806270940172</x:v>
      </x:c>
    </x:row>
    <x:row r="408">
      <x:c r="A408" s="10" t="s">
        <x:v>172</x:v>
      </x:c>
      <x:c r="B408" s="10" t="s">
        <x:v>57</x:v>
      </x:c>
      <x:c r="C408" s="10" t="s">
        <x:v>58</x:v>
      </x:c>
      <x:c r="D408" s="12">
        <x:v>15.9000097456</x:v>
      </x:c>
      <x:c r="E408" s="10" t="s">
        <x:v>173</x:v>
      </x:c>
      <x:c r="F408" s="10" t="s">
        <x:v>145</x:v>
      </x:c>
      <x:c r="G408" s="10"/>
      <x:c r="H408" s="10" t="s">
        <x:v>146</x:v>
      </x:c>
      <x:c r="I408" s="10" t="s">
        <x:v>147</x:v>
      </x:c>
      <x:c r="J408" s="10" t="s">
        <x:v>174</x:v>
      </x:c>
      <x:c r="K408" s="10" t="s">
        <x:v>54</x:v>
      </x:c>
      <x:c r="L408" s="10" t="s">
        <x:v>164</x:v>
      </x:c>
      <x:c r="M408" s="10" t="s">
        <x:v>165</x:v>
      </x:c>
      <x:c r="N408" s="13">
        <x:v>6.6666666700000002E-2</x:v>
      </x:c>
      <x:c r="O408" s="13">
        <x:v>0.11111111110000001</x:v>
      </x:c>
      <x:c r="P408" s="13">
        <x:v>7.4074073999999997E-3</x:v>
      </x:c>
      <x:c r="Q408" s="11" t="b">
        <x:v>0</x:v>
      </x:c>
      <x:c r="R408" s="10"/>
      <x:c r="S408" s="10"/>
      <x:c r="T408" s="12" t="n">
        <x:f t="shared" ca="1" si="29">(COUNTIF($D$407:$D$433,"&lt;"&amp;D408)+(COUNTIF($D$407:$D$433,"="&amp;D408)-1)/2)/26*100</x:f>
        <x:v>34.61538461538461</x:v>
      </x:c>
      <x:c r="U408" s="12" t="n">
        <x:f t="shared" ca="1" si="27">T408*N408</x:f>
        <x:v>2.307692308846154</x:v>
      </x:c>
      <x:c r="V408" s="12" t="n">
        <x:f t="shared" ca="1" si="28">U408/9</x:f>
        <x:v>0.25641025653846156</x:v>
      </x:c>
    </x:row>
    <x:row r="409">
      <x:c r="A409" s="10" t="s">
        <x:v>172</x:v>
      </x:c>
      <x:c r="B409" s="10" t="s">
        <x:v>59</x:v>
      </x:c>
      <x:c r="C409" s="10" t="s">
        <x:v>60</x:v>
      </x:c>
      <x:c r="D409" s="12">
        <x:v>10.5709876543</x:v>
      </x:c>
      <x:c r="E409" s="10" t="s">
        <x:v>173</x:v>
      </x:c>
      <x:c r="F409" s="10" t="s">
        <x:v>145</x:v>
      </x:c>
      <x:c r="G409" s="10"/>
      <x:c r="H409" s="10" t="s">
        <x:v>146</x:v>
      </x:c>
      <x:c r="I409" s="10" t="s">
        <x:v>147</x:v>
      </x:c>
      <x:c r="J409" s="10" t="s">
        <x:v>174</x:v>
      </x:c>
      <x:c r="K409" s="10" t="s">
        <x:v>54</x:v>
      </x:c>
      <x:c r="L409" s="10" t="s">
        <x:v>164</x:v>
      </x:c>
      <x:c r="M409" s="10" t="s">
        <x:v>165</x:v>
      </x:c>
      <x:c r="N409" s="13">
        <x:v>6.6666666700000002E-2</x:v>
      </x:c>
      <x:c r="O409" s="13">
        <x:v>0.11111111110000001</x:v>
      </x:c>
      <x:c r="P409" s="13">
        <x:v>7.4074073999999997E-3</x:v>
      </x:c>
      <x:c r="Q409" s="11" t="b">
        <x:v>0</x:v>
      </x:c>
      <x:c r="R409" s="10"/>
      <x:c r="S409" s="10"/>
      <x:c r="T409" s="12" t="n">
        <x:f t="shared" ca="1" si="29">(COUNTIF($D$407:$D$433,"&lt;"&amp;D409)+(COUNTIF($D$407:$D$433,"="&amp;D409)-1)/2)/26*100</x:f>
        <x:v>23.076923076923077</x:v>
      </x:c>
      <x:c r="U409" s="12" t="n">
        <x:f t="shared" ca="1" si="27">T409*N409</x:f>
        <x:v>1.5384615392307692</x:v>
      </x:c>
      <x:c r="V409" s="12" t="n">
        <x:f t="shared" ca="1" si="28">U409/9</x:f>
        <x:v>0.17094017102564102</x:v>
      </x:c>
    </x:row>
    <x:row r="410">
      <x:c r="A410" s="10" t="s">
        <x:v>172</x:v>
      </x:c>
      <x:c r="B410" s="10" t="s">
        <x:v>61</x:v>
      </x:c>
      <x:c r="C410" s="10" t="s">
        <x:v>62</x:v>
      </x:c>
      <x:c r="D410" s="12">
        <x:v>28.881077914500001</x:v>
      </x:c>
      <x:c r="E410" s="10" t="s">
        <x:v>173</x:v>
      </x:c>
      <x:c r="F410" s="10" t="s">
        <x:v>145</x:v>
      </x:c>
      <x:c r="G410" s="10"/>
      <x:c r="H410" s="10" t="s">
        <x:v>146</x:v>
      </x:c>
      <x:c r="I410" s="10" t="s">
        <x:v>147</x:v>
      </x:c>
      <x:c r="J410" s="10" t="s">
        <x:v>174</x:v>
      </x:c>
      <x:c r="K410" s="10" t="s">
        <x:v>54</x:v>
      </x:c>
      <x:c r="L410" s="10" t="s">
        <x:v>164</x:v>
      </x:c>
      <x:c r="M410" s="10" t="s">
        <x:v>165</x:v>
      </x:c>
      <x:c r="N410" s="13">
        <x:v>6.6666666700000002E-2</x:v>
      </x:c>
      <x:c r="O410" s="13">
        <x:v>0.11111111110000001</x:v>
      </x:c>
      <x:c r="P410" s="13">
        <x:v>7.4074073999999997E-3</x:v>
      </x:c>
      <x:c r="Q410" s="11" t="b">
        <x:v>0</x:v>
      </x:c>
      <x:c r="R410" s="10"/>
      <x:c r="S410" s="10"/>
      <x:c r="T410" s="12" t="n">
        <x:f t="shared" ca="1" si="29">(COUNTIF($D$407:$D$433,"&lt;"&amp;D410)+(COUNTIF($D$407:$D$433,"="&amp;D410)-1)/2)/26*100</x:f>
        <x:v>53.84615384615385</x:v>
      </x:c>
      <x:c r="U410" s="12" t="n">
        <x:f t="shared" ca="1" si="27">T410*N410</x:f>
        <x:v>3.5897435915384617</x:v>
      </x:c>
      <x:c r="V410" s="12" t="n">
        <x:f t="shared" ca="1" si="28">U410/9</x:f>
        <x:v>0.39886039905982906</x:v>
      </x:c>
    </x:row>
    <x:row r="411">
      <x:c r="A411" s="10" t="s">
        <x:v>172</x:v>
      </x:c>
      <x:c r="B411" s="10" t="s">
        <x:v>63</x:v>
      </x:c>
      <x:c r="C411" s="10" t="s">
        <x:v>64</x:v>
      </x:c>
      <x:c r="D411" s="12">
        <x:v>27.9244526827</x:v>
      </x:c>
      <x:c r="E411" s="10" t="s">
        <x:v>173</x:v>
      </x:c>
      <x:c r="F411" s="10" t="s">
        <x:v>145</x:v>
      </x:c>
      <x:c r="G411" s="10"/>
      <x:c r="H411" s="10" t="s">
        <x:v>146</x:v>
      </x:c>
      <x:c r="I411" s="10" t="s">
        <x:v>147</x:v>
      </x:c>
      <x:c r="J411" s="10" t="s">
        <x:v>174</x:v>
      </x:c>
      <x:c r="K411" s="10" t="s">
        <x:v>54</x:v>
      </x:c>
      <x:c r="L411" s="10" t="s">
        <x:v>164</x:v>
      </x:c>
      <x:c r="M411" s="10" t="s">
        <x:v>165</x:v>
      </x:c>
      <x:c r="N411" s="13">
        <x:v>6.6666666700000002E-2</x:v>
      </x:c>
      <x:c r="O411" s="13">
        <x:v>0.11111111110000001</x:v>
      </x:c>
      <x:c r="P411" s="13">
        <x:v>7.4074073999999997E-3</x:v>
      </x:c>
      <x:c r="Q411" s="11" t="b">
        <x:v>0</x:v>
      </x:c>
      <x:c r="R411" s="10"/>
      <x:c r="S411" s="10"/>
      <x:c r="T411" s="12" t="n">
        <x:f t="shared" ca="1" si="29">(COUNTIF($D$407:$D$433,"&lt;"&amp;D411)+(COUNTIF($D$407:$D$433,"="&amp;D411)-1)/2)/26*100</x:f>
        <x:v>50</x:v>
      </x:c>
      <x:c r="U411" s="12" t="n">
        <x:f t="shared" ca="1" si="27">T411*N411</x:f>
        <x:v>3.3333333350000003</x:v>
      </x:c>
      <x:c r="V411" s="12" t="n">
        <x:f t="shared" ca="1" si="28">U411/9</x:f>
        <x:v>0.3703703705555556</x:v>
      </x:c>
    </x:row>
    <x:row r="412">
      <x:c r="A412" s="10" t="s">
        <x:v>172</x:v>
      </x:c>
      <x:c r="B412" s="10" t="s">
        <x:v>65</x:v>
      </x:c>
      <x:c r="C412" s="10" t="s">
        <x:v>66</x:v>
      </x:c>
      <x:c r="D412" s="12">
        <x:v>24.7846983337</x:v>
      </x:c>
      <x:c r="E412" s="10" t="s">
        <x:v>173</x:v>
      </x:c>
      <x:c r="F412" s="10" t="s">
        <x:v>145</x:v>
      </x:c>
      <x:c r="G412" s="10"/>
      <x:c r="H412" s="10" t="s">
        <x:v>146</x:v>
      </x:c>
      <x:c r="I412" s="10" t="s">
        <x:v>147</x:v>
      </x:c>
      <x:c r="J412" s="10" t="s">
        <x:v>174</x:v>
      </x:c>
      <x:c r="K412" s="10" t="s">
        <x:v>54</x:v>
      </x:c>
      <x:c r="L412" s="10" t="s">
        <x:v>164</x:v>
      </x:c>
      <x:c r="M412" s="10" t="s">
        <x:v>165</x:v>
      </x:c>
      <x:c r="N412" s="13">
        <x:v>6.6666666700000002E-2</x:v>
      </x:c>
      <x:c r="O412" s="13">
        <x:v>0.11111111110000001</x:v>
      </x:c>
      <x:c r="P412" s="13">
        <x:v>7.4074073999999997E-3</x:v>
      </x:c>
      <x:c r="Q412" s="11" t="b">
        <x:v>0</x:v>
      </x:c>
      <x:c r="R412" s="10"/>
      <x:c r="S412" s="10"/>
      <x:c r="T412" s="12" t="n">
        <x:f t="shared" ca="1" si="29">(COUNTIF($D$407:$D$433,"&lt;"&amp;D412)+(COUNTIF($D$407:$D$433,"="&amp;D412)-1)/2)/26*100</x:f>
        <x:v>46.15384615384615</x:v>
      </x:c>
      <x:c r="U412" s="12" t="n">
        <x:f t="shared" ca="1" si="27">T412*N412</x:f>
        <x:v>3.0769230784615385</x:v>
      </x:c>
      <x:c r="V412" s="12" t="n">
        <x:f t="shared" ca="1" si="28">U412/9</x:f>
        <x:v>0.34188034205128204</x:v>
      </x:c>
    </x:row>
    <x:row r="413">
      <x:c r="A413" s="10" t="s">
        <x:v>172</x:v>
      </x:c>
      <x:c r="B413" s="10" t="s">
        <x:v>67</x:v>
      </x:c>
      <x:c r="C413" s="10" t="s">
        <x:v>68</x:v>
      </x:c>
      <x:c r="D413" s="12">
        <x:v>39.431214327900001</x:v>
      </x:c>
      <x:c r="E413" s="10" t="s">
        <x:v>173</x:v>
      </x:c>
      <x:c r="F413" s="10" t="s">
        <x:v>145</x:v>
      </x:c>
      <x:c r="G413" s="10"/>
      <x:c r="H413" s="10" t="s">
        <x:v>146</x:v>
      </x:c>
      <x:c r="I413" s="10" t="s">
        <x:v>147</x:v>
      </x:c>
      <x:c r="J413" s="10" t="s">
        <x:v>174</x:v>
      </x:c>
      <x:c r="K413" s="10" t="s">
        <x:v>54</x:v>
      </x:c>
      <x:c r="L413" s="10" t="s">
        <x:v>164</x:v>
      </x:c>
      <x:c r="M413" s="10" t="s">
        <x:v>165</x:v>
      </x:c>
      <x:c r="N413" s="13">
        <x:v>6.6666666700000002E-2</x:v>
      </x:c>
      <x:c r="O413" s="13">
        <x:v>0.11111111110000001</x:v>
      </x:c>
      <x:c r="P413" s="13">
        <x:v>7.4074073999999997E-3</x:v>
      </x:c>
      <x:c r="Q413" s="11" t="b">
        <x:v>0</x:v>
      </x:c>
      <x:c r="R413" s="10"/>
      <x:c r="S413" s="10"/>
      <x:c r="T413" s="12" t="n">
        <x:f t="shared" ca="1" si="29">(COUNTIF($D$407:$D$433,"&lt;"&amp;D413)+(COUNTIF($D$407:$D$433,"="&amp;D413)-1)/2)/26*100</x:f>
        <x:v>80.76923076923077</x:v>
      </x:c>
      <x:c r="U413" s="12" t="n">
        <x:f t="shared" ca="1" si="27">T413*N413</x:f>
        <x:v>5.384615387307693</x:v>
      </x:c>
      <x:c r="V413" s="12" t="n">
        <x:f t="shared" ca="1" si="28">U413/9</x:f>
        <x:v>0.5982905985897436</x:v>
      </x:c>
    </x:row>
    <x:row r="414">
      <x:c r="A414" s="10" t="s">
        <x:v>172</x:v>
      </x:c>
      <x:c r="B414" s="10" t="s">
        <x:v>69</x:v>
      </x:c>
      <x:c r="C414" s="10" t="s">
        <x:v>70</x:v>
      </x:c>
      <x:c r="D414" s="12">
        <x:v>34.782608695699999</x:v>
      </x:c>
      <x:c r="E414" s="10" t="s">
        <x:v>173</x:v>
      </x:c>
      <x:c r="F414" s="10" t="s">
        <x:v>145</x:v>
      </x:c>
      <x:c r="G414" s="10"/>
      <x:c r="H414" s="10" t="s">
        <x:v>146</x:v>
      </x:c>
      <x:c r="I414" s="10" t="s">
        <x:v>147</x:v>
      </x:c>
      <x:c r="J414" s="10" t="s">
        <x:v>174</x:v>
      </x:c>
      <x:c r="K414" s="10" t="s">
        <x:v>54</x:v>
      </x:c>
      <x:c r="L414" s="10" t="s">
        <x:v>164</x:v>
      </x:c>
      <x:c r="M414" s="10" t="s">
        <x:v>165</x:v>
      </x:c>
      <x:c r="N414" s="13">
        <x:v>6.6666666700000002E-2</x:v>
      </x:c>
      <x:c r="O414" s="13">
        <x:v>0.11111111110000001</x:v>
      </x:c>
      <x:c r="P414" s="13">
        <x:v>7.4074073999999997E-3</x:v>
      </x:c>
      <x:c r="Q414" s="11" t="b">
        <x:v>0</x:v>
      </x:c>
      <x:c r="R414" s="10"/>
      <x:c r="S414" s="10"/>
      <x:c r="T414" s="12" t="n">
        <x:f t="shared" ca="1" si="29">(COUNTIF($D$407:$D$433,"&lt;"&amp;D414)+(COUNTIF($D$407:$D$433,"="&amp;D414)-1)/2)/26*100</x:f>
        <x:v>69.23076923076923</x:v>
      </x:c>
      <x:c r="U414" s="12" t="n">
        <x:f t="shared" ca="1" si="27">T414*N414</x:f>
        <x:v>4.615384617692308</x:v>
      </x:c>
      <x:c r="V414" s="12" t="n">
        <x:f t="shared" ca="1" si="28">U414/9</x:f>
        <x:v>0.5128205130769231</x:v>
      </x:c>
    </x:row>
    <x:row r="415">
      <x:c r="A415" s="10" t="s">
        <x:v>172</x:v>
      </x:c>
      <x:c r="B415" s="10" t="s">
        <x:v>71</x:v>
      </x:c>
      <x:c r="C415" s="10" t="s">
        <x:v>72</x:v>
      </x:c>
      <x:c r="D415" s="12">
        <x:v>1.5303627420000001</x:v>
      </x:c>
      <x:c r="E415" s="10" t="s">
        <x:v>173</x:v>
      </x:c>
      <x:c r="F415" s="10" t="s">
        <x:v>145</x:v>
      </x:c>
      <x:c r="G415" s="10"/>
      <x:c r="H415" s="10" t="s">
        <x:v>146</x:v>
      </x:c>
      <x:c r="I415" s="10" t="s">
        <x:v>147</x:v>
      </x:c>
      <x:c r="J415" s="10" t="s">
        <x:v>174</x:v>
      </x:c>
      <x:c r="K415" s="10" t="s">
        <x:v>54</x:v>
      </x:c>
      <x:c r="L415" s="10" t="s">
        <x:v>164</x:v>
      </x:c>
      <x:c r="M415" s="10" t="s">
        <x:v>165</x:v>
      </x:c>
      <x:c r="N415" s="13">
        <x:v>6.6666666700000002E-2</x:v>
      </x:c>
      <x:c r="O415" s="13">
        <x:v>0.11111111110000001</x:v>
      </x:c>
      <x:c r="P415" s="13">
        <x:v>7.4074073999999997E-3</x:v>
      </x:c>
      <x:c r="Q415" s="11" t="b">
        <x:v>0</x:v>
      </x:c>
      <x:c r="R415" s="10"/>
      <x:c r="S415" s="10"/>
      <x:c r="T415" s="12" t="n">
        <x:f t="shared" ca="1" si="29">(COUNTIF($D$407:$D$433,"&lt;"&amp;D415)+(COUNTIF($D$407:$D$433,"="&amp;D415)-1)/2)/26*100</x:f>
        <x:v>0</x:v>
      </x:c>
      <x:c r="U415" s="12" t="n">
        <x:f t="shared" ca="1" si="27">T415*N415</x:f>
        <x:v>0</x:v>
      </x:c>
      <x:c r="V415" s="12" t="n">
        <x:f t="shared" ca="1" si="28">U415/9</x:f>
        <x:v>0</x:v>
      </x:c>
    </x:row>
    <x:row r="416">
      <x:c r="A416" s="10" t="s">
        <x:v>172</x:v>
      </x:c>
      <x:c r="B416" s="10" t="s">
        <x:v>73</x:v>
      </x:c>
      <x:c r="C416" s="10" t="s">
        <x:v>74</x:v>
      </x:c>
      <x:c r="D416" s="12">
        <x:v>20.0810685764</x:v>
      </x:c>
      <x:c r="E416" s="10" t="s">
        <x:v>173</x:v>
      </x:c>
      <x:c r="F416" s="10" t="s">
        <x:v>145</x:v>
      </x:c>
      <x:c r="G416" s="10"/>
      <x:c r="H416" s="10" t="s">
        <x:v>146</x:v>
      </x:c>
      <x:c r="I416" s="10" t="s">
        <x:v>147</x:v>
      </x:c>
      <x:c r="J416" s="10" t="s">
        <x:v>174</x:v>
      </x:c>
      <x:c r="K416" s="10" t="s">
        <x:v>54</x:v>
      </x:c>
      <x:c r="L416" s="10" t="s">
        <x:v>164</x:v>
      </x:c>
      <x:c r="M416" s="10" t="s">
        <x:v>165</x:v>
      </x:c>
      <x:c r="N416" s="13">
        <x:v>6.6666666700000002E-2</x:v>
      </x:c>
      <x:c r="O416" s="13">
        <x:v>0.11111111110000001</x:v>
      </x:c>
      <x:c r="P416" s="13">
        <x:v>7.4074073999999997E-3</x:v>
      </x:c>
      <x:c r="Q416" s="11" t="b">
        <x:v>0</x:v>
      </x:c>
      <x:c r="R416" s="10"/>
      <x:c r="S416" s="10"/>
      <x:c r="T416" s="12" t="n">
        <x:f t="shared" ca="1" si="29">(COUNTIF($D$407:$D$433,"&lt;"&amp;D416)+(COUNTIF($D$407:$D$433,"="&amp;D416)-1)/2)/26*100</x:f>
        <x:v>38.46153846153847</x:v>
      </x:c>
      <x:c r="U416" s="12" t="n">
        <x:f t="shared" ca="1" si="27">T416*N416</x:f>
        <x:v>2.5641025653846157</x:v>
      </x:c>
      <x:c r="V416" s="12" t="n">
        <x:f t="shared" ca="1" si="28">U416/9</x:f>
        <x:v>0.28490028504273507</x:v>
      </x:c>
    </x:row>
    <x:row r="417">
      <x:c r="A417" s="10" t="s">
        <x:v>172</x:v>
      </x:c>
      <x:c r="B417" s="10" t="s">
        <x:v>75</x:v>
      </x:c>
      <x:c r="C417" s="10" t="s">
        <x:v>76</x:v>
      </x:c>
      <x:c r="D417" s="12">
        <x:v>30.1230138391</x:v>
      </x:c>
      <x:c r="E417" s="10" t="s">
        <x:v>173</x:v>
      </x:c>
      <x:c r="F417" s="10" t="s">
        <x:v>145</x:v>
      </x:c>
      <x:c r="G417" s="10"/>
      <x:c r="H417" s="10" t="s">
        <x:v>146</x:v>
      </x:c>
      <x:c r="I417" s="10" t="s">
        <x:v>147</x:v>
      </x:c>
      <x:c r="J417" s="10" t="s">
        <x:v>174</x:v>
      </x:c>
      <x:c r="K417" s="10" t="s">
        <x:v>54</x:v>
      </x:c>
      <x:c r="L417" s="10" t="s">
        <x:v>164</x:v>
      </x:c>
      <x:c r="M417" s="10" t="s">
        <x:v>165</x:v>
      </x:c>
      <x:c r="N417" s="13">
        <x:v>6.6666666700000002E-2</x:v>
      </x:c>
      <x:c r="O417" s="13">
        <x:v>0.11111111110000001</x:v>
      </x:c>
      <x:c r="P417" s="13">
        <x:v>7.4074073999999997E-3</x:v>
      </x:c>
      <x:c r="Q417" s="11" t="b">
        <x:v>0</x:v>
      </x:c>
      <x:c r="R417" s="10"/>
      <x:c r="S417" s="10"/>
      <x:c r="T417" s="12" t="n">
        <x:f t="shared" ca="1" si="29">(COUNTIF($D$407:$D$433,"&lt;"&amp;D417)+(COUNTIF($D$407:$D$433,"="&amp;D417)-1)/2)/26*100</x:f>
        <x:v>61.53846153846154</x:v>
      </x:c>
      <x:c r="U417" s="12" t="n">
        <x:f t="shared" ca="1" si="27">T417*N417</x:f>
        <x:v>4.102564104615385</x:v>
      </x:c>
      <x:c r="V417" s="12" t="n">
        <x:f t="shared" ca="1" si="28">U417/9</x:f>
        <x:v>0.4558404560683761</x:v>
      </x:c>
    </x:row>
    <x:row r="418">
      <x:c r="A418" s="10" t="s">
        <x:v>172</x:v>
      </x:c>
      <x:c r="B418" s="10" t="s">
        <x:v>77</x:v>
      </x:c>
      <x:c r="C418" s="10" t="s">
        <x:v>78</x:v>
      </x:c>
      <x:c r="D418" s="12">
        <x:v>35.366676718500003</x:v>
      </x:c>
      <x:c r="E418" s="10" t="s">
        <x:v>173</x:v>
      </x:c>
      <x:c r="F418" s="10" t="s">
        <x:v>145</x:v>
      </x:c>
      <x:c r="G418" s="10"/>
      <x:c r="H418" s="10" t="s">
        <x:v>146</x:v>
      </x:c>
      <x:c r="I418" s="10" t="s">
        <x:v>147</x:v>
      </x:c>
      <x:c r="J418" s="10" t="s">
        <x:v>174</x:v>
      </x:c>
      <x:c r="K418" s="10" t="s">
        <x:v>54</x:v>
      </x:c>
      <x:c r="L418" s="10" t="s">
        <x:v>164</x:v>
      </x:c>
      <x:c r="M418" s="10" t="s">
        <x:v>165</x:v>
      </x:c>
      <x:c r="N418" s="13">
        <x:v>6.6666666700000002E-2</x:v>
      </x:c>
      <x:c r="O418" s="13">
        <x:v>0.11111111110000001</x:v>
      </x:c>
      <x:c r="P418" s="13">
        <x:v>7.4074073999999997E-3</x:v>
      </x:c>
      <x:c r="Q418" s="11" t="b">
        <x:v>0</x:v>
      </x:c>
      <x:c r="R418" s="10"/>
      <x:c r="S418" s="10"/>
      <x:c r="T418" s="12" t="n">
        <x:f t="shared" ca="1" si="29">(COUNTIF($D$407:$D$433,"&lt;"&amp;D418)+(COUNTIF($D$407:$D$433,"="&amp;D418)-1)/2)/26*100</x:f>
        <x:v>73.07692307692307</x:v>
      </x:c>
      <x:c r="U418" s="12" t="n">
        <x:f t="shared" ca="1" si="27">T418*N418</x:f>
        <x:v>4.871794874230769</x:v>
      </x:c>
      <x:c r="V418" s="12" t="n">
        <x:f t="shared" ca="1" si="28">U418/9</x:f>
        <x:v>0.5413105415811965</x:v>
      </x:c>
    </x:row>
    <x:row r="419">
      <x:c r="A419" s="10" t="s">
        <x:v>172</x:v>
      </x:c>
      <x:c r="B419" s="10" t="s">
        <x:v>79</x:v>
      </x:c>
      <x:c r="C419" s="10" t="s">
        <x:v>80</x:v>
      </x:c>
      <x:c r="D419" s="12">
        <x:v>7.9365079365</x:v>
      </x:c>
      <x:c r="E419" s="10" t="s">
        <x:v>173</x:v>
      </x:c>
      <x:c r="F419" s="10" t="s">
        <x:v>145</x:v>
      </x:c>
      <x:c r="G419" s="10"/>
      <x:c r="H419" s="10" t="s">
        <x:v>146</x:v>
      </x:c>
      <x:c r="I419" s="10" t="s">
        <x:v>147</x:v>
      </x:c>
      <x:c r="J419" s="10" t="s">
        <x:v>174</x:v>
      </x:c>
      <x:c r="K419" s="10" t="s">
        <x:v>54</x:v>
      </x:c>
      <x:c r="L419" s="10" t="s">
        <x:v>164</x:v>
      </x:c>
      <x:c r="M419" s="10" t="s">
        <x:v>165</x:v>
      </x:c>
      <x:c r="N419" s="13">
        <x:v>6.6666666700000002E-2</x:v>
      </x:c>
      <x:c r="O419" s="13">
        <x:v>0.11111111110000001</x:v>
      </x:c>
      <x:c r="P419" s="13">
        <x:v>7.4074073999999997E-3</x:v>
      </x:c>
      <x:c r="Q419" s="11" t="b">
        <x:v>0</x:v>
      </x:c>
      <x:c r="R419" s="10"/>
      <x:c r="S419" s="10"/>
      <x:c r="T419" s="12" t="n">
        <x:f t="shared" ca="1" si="29">(COUNTIF($D$407:$D$433,"&lt;"&amp;D419)+(COUNTIF($D$407:$D$433,"="&amp;D419)-1)/2)/26*100</x:f>
        <x:v>15.384615384615385</x:v>
      </x:c>
      <x:c r="U419" s="12" t="n">
        <x:f t="shared" ca="1" si="27">T419*N419</x:f>
        <x:v>1.0256410261538462</x:v>
      </x:c>
      <x:c r="V419" s="12" t="n">
        <x:f t="shared" ca="1" si="28">U419/9</x:f>
        <x:v>0.11396011401709402</x:v>
      </x:c>
    </x:row>
    <x:row r="420">
      <x:c r="A420" s="10" t="s">
        <x:v>172</x:v>
      </x:c>
      <x:c r="B420" s="10" t="s">
        <x:v>81</x:v>
      </x:c>
      <x:c r="C420" s="10" t="s">
        <x:v>82</x:v>
      </x:c>
      <x:c r="D420" s="12">
        <x:v>28.9841565704</x:v>
      </x:c>
      <x:c r="E420" s="10" t="s">
        <x:v>173</x:v>
      </x:c>
      <x:c r="F420" s="10" t="s">
        <x:v>145</x:v>
      </x:c>
      <x:c r="G420" s="10"/>
      <x:c r="H420" s="10" t="s">
        <x:v>146</x:v>
      </x:c>
      <x:c r="I420" s="10" t="s">
        <x:v>147</x:v>
      </x:c>
      <x:c r="J420" s="10" t="s">
        <x:v>174</x:v>
      </x:c>
      <x:c r="K420" s="10" t="s">
        <x:v>54</x:v>
      </x:c>
      <x:c r="L420" s="10" t="s">
        <x:v>164</x:v>
      </x:c>
      <x:c r="M420" s="10" t="s">
        <x:v>165</x:v>
      </x:c>
      <x:c r="N420" s="13">
        <x:v>6.6666666700000002E-2</x:v>
      </x:c>
      <x:c r="O420" s="13">
        <x:v>0.11111111110000001</x:v>
      </x:c>
      <x:c r="P420" s="13">
        <x:v>7.4074073999999997E-3</x:v>
      </x:c>
      <x:c r="Q420" s="11" t="b">
        <x:v>0</x:v>
      </x:c>
      <x:c r="R420" s="10"/>
      <x:c r="S420" s="10"/>
      <x:c r="T420" s="12" t="n">
        <x:f t="shared" ca="1" si="29">(COUNTIF($D$407:$D$433,"&lt;"&amp;D420)+(COUNTIF($D$407:$D$433,"="&amp;D420)-1)/2)/26*100</x:f>
        <x:v>57.692307692307686</x:v>
      </x:c>
      <x:c r="U420" s="12" t="n">
        <x:f t="shared" ca="1" si="27">T420*N420</x:f>
        <x:v>3.8461538480769226</x:v>
      </x:c>
      <x:c r="V420" s="12" t="n">
        <x:f t="shared" ca="1" si="28">U420/9</x:f>
        <x:v>0.4273504275641025</x:v>
      </x:c>
    </x:row>
    <x:row r="421">
      <x:c r="A421" s="10" t="s">
        <x:v>172</x:v>
      </x:c>
      <x:c r="B421" s="10" t="s">
        <x:v>83</x:v>
      </x:c>
      <x:c r="C421" s="10" t="s">
        <x:v>84</x:v>
      </x:c>
      <x:c r="D421" s="12">
        <x:v>42.445707894500003</x:v>
      </x:c>
      <x:c r="E421" s="10" t="s">
        <x:v>173</x:v>
      </x:c>
      <x:c r="F421" s="10" t="s">
        <x:v>145</x:v>
      </x:c>
      <x:c r="G421" s="10"/>
      <x:c r="H421" s="10" t="s">
        <x:v>146</x:v>
      </x:c>
      <x:c r="I421" s="10" t="s">
        <x:v>147</x:v>
      </x:c>
      <x:c r="J421" s="10" t="s">
        <x:v>174</x:v>
      </x:c>
      <x:c r="K421" s="10" t="s">
        <x:v>54</x:v>
      </x:c>
      <x:c r="L421" s="10" t="s">
        <x:v>164</x:v>
      </x:c>
      <x:c r="M421" s="10" t="s">
        <x:v>165</x:v>
      </x:c>
      <x:c r="N421" s="13">
        <x:v>6.6666666700000002E-2</x:v>
      </x:c>
      <x:c r="O421" s="13">
        <x:v>0.11111111110000001</x:v>
      </x:c>
      <x:c r="P421" s="13">
        <x:v>7.4074073999999997E-3</x:v>
      </x:c>
      <x:c r="Q421" s="11" t="b">
        <x:v>0</x:v>
      </x:c>
      <x:c r="R421" s="10"/>
      <x:c r="S421" s="10"/>
      <x:c r="T421" s="12" t="n">
        <x:f t="shared" ca="1" si="29">(COUNTIF($D$407:$D$433,"&lt;"&amp;D421)+(COUNTIF($D$407:$D$433,"="&amp;D421)-1)/2)/26*100</x:f>
        <x:v>88.46153846153845</x:v>
      </x:c>
      <x:c r="U421" s="12" t="n">
        <x:f t="shared" ca="1" si="27">T421*N421</x:f>
        <x:v>5.897435900384615</x:v>
      </x:c>
      <x:c r="V421" s="12" t="n">
        <x:f t="shared" ca="1" si="28">U421/9</x:f>
        <x:v>0.6552706555982906</x:v>
      </x:c>
    </x:row>
    <x:row r="422">
      <x:c r="A422" s="10" t="s">
        <x:v>172</x:v>
      </x:c>
      <x:c r="B422" s="10" t="s">
        <x:v>85</x:v>
      </x:c>
      <x:c r="C422" s="10" t="s">
        <x:v>86</x:v>
      </x:c>
      <x:c r="D422" s="12">
        <x:v>15.206739089599999</x:v>
      </x:c>
      <x:c r="E422" s="10" t="s">
        <x:v>173</x:v>
      </x:c>
      <x:c r="F422" s="10" t="s">
        <x:v>145</x:v>
      </x:c>
      <x:c r="G422" s="10"/>
      <x:c r="H422" s="10" t="s">
        <x:v>146</x:v>
      </x:c>
      <x:c r="I422" s="10" t="s">
        <x:v>147</x:v>
      </x:c>
      <x:c r="J422" s="10" t="s">
        <x:v>174</x:v>
      </x:c>
      <x:c r="K422" s="10" t="s">
        <x:v>54</x:v>
      </x:c>
      <x:c r="L422" s="10" t="s">
        <x:v>164</x:v>
      </x:c>
      <x:c r="M422" s="10" t="s">
        <x:v>165</x:v>
      </x:c>
      <x:c r="N422" s="13">
        <x:v>6.6666666700000002E-2</x:v>
      </x:c>
      <x:c r="O422" s="13">
        <x:v>0.11111111110000001</x:v>
      </x:c>
      <x:c r="P422" s="13">
        <x:v>7.4074073999999997E-3</x:v>
      </x:c>
      <x:c r="Q422" s="11" t="b">
        <x:v>0</x:v>
      </x:c>
      <x:c r="R422" s="10"/>
      <x:c r="S422" s="10"/>
      <x:c r="T422" s="12" t="n">
        <x:f t="shared" ca="1" si="29">(COUNTIF($D$407:$D$433,"&lt;"&amp;D422)+(COUNTIF($D$407:$D$433,"="&amp;D422)-1)/2)/26*100</x:f>
        <x:v>30.76923076923077</x:v>
      </x:c>
      <x:c r="U422" s="12" t="n">
        <x:f t="shared" ca="1" si="27">T422*N422</x:f>
        <x:v>2.0512820523076924</x:v>
      </x:c>
      <x:c r="V422" s="12" t="n">
        <x:f t="shared" ca="1" si="28">U422/9</x:f>
        <x:v>0.22792022803418804</x:v>
      </x:c>
    </x:row>
    <x:row r="423">
      <x:c r="A423" s="10" t="s">
        <x:v>172</x:v>
      </x:c>
      <x:c r="B423" s="10" t="s">
        <x:v>87</x:v>
      </x:c>
      <x:c r="C423" s="10" t="s">
        <x:v>88</x:v>
      </x:c>
      <x:c r="D423" s="12">
        <x:v>10.4710003893</x:v>
      </x:c>
      <x:c r="E423" s="10" t="s">
        <x:v>173</x:v>
      </x:c>
      <x:c r="F423" s="10" t="s">
        <x:v>145</x:v>
      </x:c>
      <x:c r="G423" s="10"/>
      <x:c r="H423" s="10" t="s">
        <x:v>146</x:v>
      </x:c>
      <x:c r="I423" s="10" t="s">
        <x:v>147</x:v>
      </x:c>
      <x:c r="J423" s="10" t="s">
        <x:v>174</x:v>
      </x:c>
      <x:c r="K423" s="10" t="s">
        <x:v>54</x:v>
      </x:c>
      <x:c r="L423" s="10" t="s">
        <x:v>164</x:v>
      </x:c>
      <x:c r="M423" s="10" t="s">
        <x:v>165</x:v>
      </x:c>
      <x:c r="N423" s="13">
        <x:v>6.6666666700000002E-2</x:v>
      </x:c>
      <x:c r="O423" s="13">
        <x:v>0.11111111110000001</x:v>
      </x:c>
      <x:c r="P423" s="13">
        <x:v>7.4074073999999997E-3</x:v>
      </x:c>
      <x:c r="Q423" s="11" t="b">
        <x:v>0</x:v>
      </x:c>
      <x:c r="R423" s="10"/>
      <x:c r="S423" s="10"/>
      <x:c r="T423" s="12" t="n">
        <x:f t="shared" ca="1" si="29">(COUNTIF($D$407:$D$433,"&lt;"&amp;D423)+(COUNTIF($D$407:$D$433,"="&amp;D423)-1)/2)/26*100</x:f>
        <x:v>19.230769230769234</x:v>
      </x:c>
      <x:c r="U423" s="12" t="n">
        <x:f t="shared" ca="1" si="27">T423*N423</x:f>
        <x:v>1.2820512826923078</x:v>
      </x:c>
      <x:c r="V423" s="12" t="n">
        <x:f t="shared" ca="1" si="28">U423/9</x:f>
        <x:v>0.14245014252136753</x:v>
      </x:c>
    </x:row>
    <x:row r="424">
      <x:c r="A424" s="10" t="s">
        <x:v>172</x:v>
      </x:c>
      <x:c r="B424" s="10" t="s">
        <x:v>89</x:v>
      </x:c>
      <x:c r="C424" s="10" t="s">
        <x:v>90</x:v>
      </x:c>
      <x:c r="D424" s="12">
        <x:v>88.647114474899993</x:v>
      </x:c>
      <x:c r="E424" s="10" t="s">
        <x:v>173</x:v>
      </x:c>
      <x:c r="F424" s="10" t="s">
        <x:v>145</x:v>
      </x:c>
      <x:c r="G424" s="10"/>
      <x:c r="H424" s="10" t="s">
        <x:v>146</x:v>
      </x:c>
      <x:c r="I424" s="10" t="s">
        <x:v>147</x:v>
      </x:c>
      <x:c r="J424" s="10" t="s">
        <x:v>174</x:v>
      </x:c>
      <x:c r="K424" s="10" t="s">
        <x:v>54</x:v>
      </x:c>
      <x:c r="L424" s="10" t="s">
        <x:v>164</x:v>
      </x:c>
      <x:c r="M424" s="10" t="s">
        <x:v>165</x:v>
      </x:c>
      <x:c r="N424" s="13">
        <x:v>6.6666666700000002E-2</x:v>
      </x:c>
      <x:c r="O424" s="13">
        <x:v>0.11111111110000001</x:v>
      </x:c>
      <x:c r="P424" s="13">
        <x:v>7.4074073999999997E-3</x:v>
      </x:c>
      <x:c r="Q424" s="11" t="b">
        <x:v>0</x:v>
      </x:c>
      <x:c r="R424" s="10"/>
      <x:c r="S424" s="10"/>
      <x:c r="T424" s="12" t="n">
        <x:f t="shared" ca="1" si="29">(COUNTIF($D$407:$D$433,"&lt;"&amp;D424)+(COUNTIF($D$407:$D$433,"="&amp;D424)-1)/2)/26*100</x:f>
        <x:v>100</x:v>
      </x:c>
      <x:c r="U424" s="12" t="n">
        <x:f t="shared" ca="1" si="27">T424*N424</x:f>
        <x:v>6.666666670000001</x:v>
      </x:c>
      <x:c r="V424" s="12" t="n">
        <x:f t="shared" ca="1" si="28">U424/9</x:f>
        <x:v>0.7407407411111112</x:v>
      </x:c>
    </x:row>
    <x:row r="425">
      <x:c r="A425" s="10" t="s">
        <x:v>172</x:v>
      </x:c>
      <x:c r="B425" s="10" t="s">
        <x:v>91</x:v>
      </x:c>
      <x:c r="C425" s="10" t="s">
        <x:v>92</x:v>
      </x:c>
      <x:c r="D425" s="12">
        <x:v>7.0067609095999996</x:v>
      </x:c>
      <x:c r="E425" s="10" t="s">
        <x:v>173</x:v>
      </x:c>
      <x:c r="F425" s="10" t="s">
        <x:v>145</x:v>
      </x:c>
      <x:c r="G425" s="10"/>
      <x:c r="H425" s="10" t="s">
        <x:v>146</x:v>
      </x:c>
      <x:c r="I425" s="10" t="s">
        <x:v>147</x:v>
      </x:c>
      <x:c r="J425" s="10" t="s">
        <x:v>174</x:v>
      </x:c>
      <x:c r="K425" s="10" t="s">
        <x:v>54</x:v>
      </x:c>
      <x:c r="L425" s="10" t="s">
        <x:v>164</x:v>
      </x:c>
      <x:c r="M425" s="10" t="s">
        <x:v>165</x:v>
      </x:c>
      <x:c r="N425" s="13">
        <x:v>6.6666666700000002E-2</x:v>
      </x:c>
      <x:c r="O425" s="13">
        <x:v>0.11111111110000001</x:v>
      </x:c>
      <x:c r="P425" s="13">
        <x:v>7.4074073999999997E-3</x:v>
      </x:c>
      <x:c r="Q425" s="11" t="b">
        <x:v>0</x:v>
      </x:c>
      <x:c r="R425" s="10"/>
      <x:c r="S425" s="10"/>
      <x:c r="T425" s="12" t="n">
        <x:f t="shared" ca="1" si="29">(COUNTIF($D$407:$D$433,"&lt;"&amp;D425)+(COUNTIF($D$407:$D$433,"="&amp;D425)-1)/2)/26*100</x:f>
        <x:v>11.538461538461538</x:v>
      </x:c>
      <x:c r="U425" s="12" t="n">
        <x:f t="shared" ca="1" si="27">T425*N425</x:f>
        <x:v>0.7692307696153846</x:v>
      </x:c>
      <x:c r="V425" s="12" t="n">
        <x:f t="shared" ca="1" si="28">U425/9</x:f>
        <x:v>0.08547008551282051</x:v>
      </x:c>
    </x:row>
    <x:row r="426">
      <x:c r="A426" s="10" t="s">
        <x:v>172</x:v>
      </x:c>
      <x:c r="B426" s="10" t="s">
        <x:v>93</x:v>
      </x:c>
      <x:c r="C426" s="10" t="s">
        <x:v>94</x:v>
      </x:c>
      <x:c r="D426" s="12">
        <x:v>73.233695652199998</x:v>
      </x:c>
      <x:c r="E426" s="10" t="s">
        <x:v>173</x:v>
      </x:c>
      <x:c r="F426" s="10" t="s">
        <x:v>145</x:v>
      </x:c>
      <x:c r="G426" s="10"/>
      <x:c r="H426" s="10" t="s">
        <x:v>146</x:v>
      </x:c>
      <x:c r="I426" s="10" t="s">
        <x:v>147</x:v>
      </x:c>
      <x:c r="J426" s="10" t="s">
        <x:v>174</x:v>
      </x:c>
      <x:c r="K426" s="10" t="s">
        <x:v>54</x:v>
      </x:c>
      <x:c r="L426" s="10" t="s">
        <x:v>164</x:v>
      </x:c>
      <x:c r="M426" s="10" t="s">
        <x:v>165</x:v>
      </x:c>
      <x:c r="N426" s="13">
        <x:v>6.6666666700000002E-2</x:v>
      </x:c>
      <x:c r="O426" s="13">
        <x:v>0.11111111110000001</x:v>
      </x:c>
      <x:c r="P426" s="13">
        <x:v>7.4074073999999997E-3</x:v>
      </x:c>
      <x:c r="Q426" s="11" t="b">
        <x:v>0</x:v>
      </x:c>
      <x:c r="R426" s="10"/>
      <x:c r="S426" s="10"/>
      <x:c r="T426" s="12" t="n">
        <x:f t="shared" ca="1" si="29">(COUNTIF($D$407:$D$433,"&lt;"&amp;D426)+(COUNTIF($D$407:$D$433,"="&amp;D426)-1)/2)/26*100</x:f>
        <x:v>96.15384615384616</x:v>
      </x:c>
      <x:c r="U426" s="12" t="n">
        <x:f t="shared" ca="1" si="27">T426*N426</x:f>
        <x:v>6.410256413461539</x:v>
      </x:c>
      <x:c r="V426" s="12" t="n">
        <x:f t="shared" ca="1" si="28">U426/9</x:f>
        <x:v>0.7122507126068377</x:v>
      </x:c>
    </x:row>
    <x:row r="427">
      <x:c r="A427" s="10" t="s">
        <x:v>172</x:v>
      </x:c>
      <x:c r="B427" s="10" t="s">
        <x:v>95</x:v>
      </x:c>
      <x:c r="C427" s="10" t="s">
        <x:v>96</x:v>
      </x:c>
      <x:c r="D427" s="12">
        <x:v>48.327997154000002</x:v>
      </x:c>
      <x:c r="E427" s="10" t="s">
        <x:v>173</x:v>
      </x:c>
      <x:c r="F427" s="10" t="s">
        <x:v>145</x:v>
      </x:c>
      <x:c r="G427" s="10"/>
      <x:c r="H427" s="10" t="s">
        <x:v>146</x:v>
      </x:c>
      <x:c r="I427" s="10" t="s">
        <x:v>147</x:v>
      </x:c>
      <x:c r="J427" s="10" t="s">
        <x:v>174</x:v>
      </x:c>
      <x:c r="K427" s="10" t="s">
        <x:v>54</x:v>
      </x:c>
      <x:c r="L427" s="10" t="s">
        <x:v>164</x:v>
      </x:c>
      <x:c r="M427" s="10" t="s">
        <x:v>165</x:v>
      </x:c>
      <x:c r="N427" s="13">
        <x:v>6.6666666700000002E-2</x:v>
      </x:c>
      <x:c r="O427" s="13">
        <x:v>0.11111111110000001</x:v>
      </x:c>
      <x:c r="P427" s="13">
        <x:v>7.4074073999999997E-3</x:v>
      </x:c>
      <x:c r="Q427" s="11" t="b">
        <x:v>1</x:v>
      </x:c>
      <x:c r="R427" s="10" t="s">
        <x:v>175</x:v>
      </x:c>
      <x:c r="S427" s="10"/>
      <x:c r="T427" s="12" t="n">
        <x:f t="shared" ca="1" si="29">(COUNTIF($D$407:$D$433,"&lt;"&amp;D427)+(COUNTIF($D$407:$D$433,"="&amp;D427)-1)/2)/26*100</x:f>
        <x:v>92.3076923076923</x:v>
      </x:c>
      <x:c r="U427" s="12" t="n">
        <x:f t="shared" ca="1" si="27">T427*N427</x:f>
        <x:v>6.153846156923077</x:v>
      </x:c>
      <x:c r="V427" s="12" t="n">
        <x:f t="shared" ca="1" si="28">U427/9</x:f>
        <x:v>0.6837606841025641</x:v>
      </x:c>
    </x:row>
    <x:row r="428">
      <x:c r="A428" s="10" t="s">
        <x:v>172</x:v>
      </x:c>
      <x:c r="B428" s="10" t="s">
        <x:v>97</x:v>
      </x:c>
      <x:c r="C428" s="10" t="s">
        <x:v>98</x:v>
      </x:c>
      <x:c r="D428" s="12">
        <x:v>3.3622081925999998</x:v>
      </x:c>
      <x:c r="E428" s="10" t="s">
        <x:v>173</x:v>
      </x:c>
      <x:c r="F428" s="10" t="s">
        <x:v>145</x:v>
      </x:c>
      <x:c r="G428" s="10"/>
      <x:c r="H428" s="10" t="s">
        <x:v>146</x:v>
      </x:c>
      <x:c r="I428" s="10" t="s">
        <x:v>147</x:v>
      </x:c>
      <x:c r="J428" s="10" t="s">
        <x:v>174</x:v>
      </x:c>
      <x:c r="K428" s="10" t="s">
        <x:v>54</x:v>
      </x:c>
      <x:c r="L428" s="10" t="s">
        <x:v>164</x:v>
      </x:c>
      <x:c r="M428" s="10" t="s">
        <x:v>165</x:v>
      </x:c>
      <x:c r="N428" s="13">
        <x:v>6.6666666700000002E-2</x:v>
      </x:c>
      <x:c r="O428" s="13">
        <x:v>0.11111111110000001</x:v>
      </x:c>
      <x:c r="P428" s="13">
        <x:v>7.4074073999999997E-3</x:v>
      </x:c>
      <x:c r="Q428" s="11" t="b">
        <x:v>0</x:v>
      </x:c>
      <x:c r="R428" s="10"/>
      <x:c r="S428" s="10"/>
      <x:c r="T428" s="12" t="n">
        <x:f t="shared" ca="1" si="29">(COUNTIF($D$407:$D$433,"&lt;"&amp;D428)+(COUNTIF($D$407:$D$433,"="&amp;D428)-1)/2)/26*100</x:f>
        <x:v>3.8461538461538463</x:v>
      </x:c>
      <x:c r="U428" s="12" t="n">
        <x:f t="shared" ca="1" si="27">T428*N428</x:f>
        <x:v>0.25641025653846156</x:v>
      </x:c>
      <x:c r="V428" s="12" t="n">
        <x:f t="shared" ca="1" si="28">U428/9</x:f>
        <x:v>0.028490028504273505</x:v>
      </x:c>
    </x:row>
    <x:row r="429">
      <x:c r="A429" s="10" t="s">
        <x:v>172</x:v>
      </x:c>
      <x:c r="B429" s="10" t="s">
        <x:v>99</x:v>
      </x:c>
      <x:c r="C429" s="10" t="s">
        <x:v>100</x:v>
      </x:c>
      <x:c r="D429" s="12">
        <x:v>31.958242781700001</x:v>
      </x:c>
      <x:c r="E429" s="10" t="s">
        <x:v>173</x:v>
      </x:c>
      <x:c r="F429" s="10" t="s">
        <x:v>145</x:v>
      </x:c>
      <x:c r="G429" s="10"/>
      <x:c r="H429" s="10" t="s">
        <x:v>146</x:v>
      </x:c>
      <x:c r="I429" s="10" t="s">
        <x:v>147</x:v>
      </x:c>
      <x:c r="J429" s="10" t="s">
        <x:v>174</x:v>
      </x:c>
      <x:c r="K429" s="10" t="s">
        <x:v>54</x:v>
      </x:c>
      <x:c r="L429" s="10" t="s">
        <x:v>164</x:v>
      </x:c>
      <x:c r="M429" s="10" t="s">
        <x:v>165</x:v>
      </x:c>
      <x:c r="N429" s="13">
        <x:v>6.6666666700000002E-2</x:v>
      </x:c>
      <x:c r="O429" s="13">
        <x:v>0.11111111110000001</x:v>
      </x:c>
      <x:c r="P429" s="13">
        <x:v>7.4074073999999997E-3</x:v>
      </x:c>
      <x:c r="Q429" s="11" t="b">
        <x:v>0</x:v>
      </x:c>
      <x:c r="R429" s="10"/>
      <x:c r="S429" s="10"/>
      <x:c r="T429" s="12" t="n">
        <x:f t="shared" ca="1" si="29">(COUNTIF($D$407:$D$433,"&lt;"&amp;D429)+(COUNTIF($D$407:$D$433,"="&amp;D429)-1)/2)/26*100</x:f>
        <x:v>65.38461538461539</x:v>
      </x:c>
      <x:c r="U429" s="12" t="n">
        <x:f t="shared" ca="1" si="27">T429*N429</x:f>
        <x:v>4.358974361153846</x:v>
      </x:c>
      <x:c r="V429" s="12" t="n">
        <x:f t="shared" ca="1" si="28">U429/9</x:f>
        <x:v>0.4843304845726496</x:v>
      </x:c>
    </x:row>
    <x:row r="430">
      <x:c r="A430" s="10" t="s">
        <x:v>172</x:v>
      </x:c>
      <x:c r="B430" s="10" t="s">
        <x:v>101</x:v>
      </x:c>
      <x:c r="C430" s="10" t="s">
        <x:v>102</x:v>
      </x:c>
      <x:c r="D430" s="12">
        <x:v>4.4521497920000002</x:v>
      </x:c>
      <x:c r="E430" s="10" t="s">
        <x:v>173</x:v>
      </x:c>
      <x:c r="F430" s="10" t="s">
        <x:v>145</x:v>
      </x:c>
      <x:c r="G430" s="10"/>
      <x:c r="H430" s="10" t="s">
        <x:v>146</x:v>
      </x:c>
      <x:c r="I430" s="10" t="s">
        <x:v>147</x:v>
      </x:c>
      <x:c r="J430" s="10" t="s">
        <x:v>174</x:v>
      </x:c>
      <x:c r="K430" s="10" t="s">
        <x:v>54</x:v>
      </x:c>
      <x:c r="L430" s="10" t="s">
        <x:v>164</x:v>
      </x:c>
      <x:c r="M430" s="10" t="s">
        <x:v>165</x:v>
      </x:c>
      <x:c r="N430" s="13">
        <x:v>6.6666666700000002E-2</x:v>
      </x:c>
      <x:c r="O430" s="13">
        <x:v>0.11111111110000001</x:v>
      </x:c>
      <x:c r="P430" s="13">
        <x:v>7.4074073999999997E-3</x:v>
      </x:c>
      <x:c r="Q430" s="11" t="b">
        <x:v>0</x:v>
      </x:c>
      <x:c r="R430" s="10"/>
      <x:c r="S430" s="10"/>
      <x:c r="T430" s="12" t="n">
        <x:f t="shared" ca="1" si="29">(COUNTIF($D$407:$D$433,"&lt;"&amp;D430)+(COUNTIF($D$407:$D$433,"="&amp;D430)-1)/2)/26*100</x:f>
        <x:v>7.6923076923076925</x:v>
      </x:c>
      <x:c r="U430" s="12" t="n">
        <x:f t="shared" ca="1" si="27">T430*N430</x:f>
        <x:v>0.5128205130769231</x:v>
      </x:c>
      <x:c r="V430" s="12" t="n">
        <x:f t="shared" ca="1" si="28">U430/9</x:f>
        <x:v>0.05698005700854701</x:v>
      </x:c>
    </x:row>
    <x:row r="431">
      <x:c r="A431" s="10" t="s">
        <x:v>172</x:v>
      </x:c>
      <x:c r="B431" s="10" t="s">
        <x:v>103</x:v>
      </x:c>
      <x:c r="C431" s="10" t="s">
        <x:v>104</x:v>
      </x:c>
      <x:c r="D431" s="12">
        <x:v>36.640481534400003</x:v>
      </x:c>
      <x:c r="E431" s="10" t="s">
        <x:v>173</x:v>
      </x:c>
      <x:c r="F431" s="10" t="s">
        <x:v>145</x:v>
      </x:c>
      <x:c r="G431" s="10"/>
      <x:c r="H431" s="10" t="s">
        <x:v>146</x:v>
      </x:c>
      <x:c r="I431" s="10" t="s">
        <x:v>147</x:v>
      </x:c>
      <x:c r="J431" s="10" t="s">
        <x:v>174</x:v>
      </x:c>
      <x:c r="K431" s="10" t="s">
        <x:v>54</x:v>
      </x:c>
      <x:c r="L431" s="10" t="s">
        <x:v>164</x:v>
      </x:c>
      <x:c r="M431" s="10" t="s">
        <x:v>165</x:v>
      </x:c>
      <x:c r="N431" s="13">
        <x:v>6.6666666700000002E-2</x:v>
      </x:c>
      <x:c r="O431" s="13">
        <x:v>0.11111111110000001</x:v>
      </x:c>
      <x:c r="P431" s="13">
        <x:v>7.4074073999999997E-3</x:v>
      </x:c>
      <x:c r="Q431" s="11" t="b">
        <x:v>0</x:v>
      </x:c>
      <x:c r="R431" s="10"/>
      <x:c r="S431" s="10"/>
      <x:c r="T431" s="12" t="n">
        <x:f t="shared" ca="1" si="29">(COUNTIF($D$407:$D$433,"&lt;"&amp;D431)+(COUNTIF($D$407:$D$433,"="&amp;D431)-1)/2)/26*100</x:f>
        <x:v>76.92307692307693</x:v>
      </x:c>
      <x:c r="U431" s="12" t="n">
        <x:f t="shared" ca="1" si="27">T431*N431</x:f>
        <x:v>5.128205130769231</x:v>
      </x:c>
      <x:c r="V431" s="12" t="n">
        <x:f t="shared" ca="1" si="28">U431/9</x:f>
        <x:v>0.5698005700854701</x:v>
      </x:c>
    </x:row>
    <x:row r="432">
      <x:c r="A432" s="10" t="s">
        <x:v>172</x:v>
      </x:c>
      <x:c r="B432" s="10" t="s">
        <x:v>105</x:v>
      </x:c>
      <x:c r="C432" s="10" t="s">
        <x:v>106</x:v>
      </x:c>
      <x:c r="D432" s="12">
        <x:v>23.774708908699999</x:v>
      </x:c>
      <x:c r="E432" s="10" t="s">
        <x:v>173</x:v>
      </x:c>
      <x:c r="F432" s="10" t="s">
        <x:v>145</x:v>
      </x:c>
      <x:c r="G432" s="10"/>
      <x:c r="H432" s="10" t="s">
        <x:v>146</x:v>
      </x:c>
      <x:c r="I432" s="10" t="s">
        <x:v>147</x:v>
      </x:c>
      <x:c r="J432" s="10" t="s">
        <x:v>174</x:v>
      </x:c>
      <x:c r="K432" s="10" t="s">
        <x:v>54</x:v>
      </x:c>
      <x:c r="L432" s="10" t="s">
        <x:v>164</x:v>
      </x:c>
      <x:c r="M432" s="10" t="s">
        <x:v>165</x:v>
      </x:c>
      <x:c r="N432" s="13">
        <x:v>6.6666666700000002E-2</x:v>
      </x:c>
      <x:c r="O432" s="13">
        <x:v>0.11111111110000001</x:v>
      </x:c>
      <x:c r="P432" s="13">
        <x:v>7.4074073999999997E-3</x:v>
      </x:c>
      <x:c r="Q432" s="11" t="b">
        <x:v>0</x:v>
      </x:c>
      <x:c r="R432" s="10"/>
      <x:c r="S432" s="10"/>
      <x:c r="T432" s="12" t="n">
        <x:f t="shared" ca="1" si="29">(COUNTIF($D$407:$D$433,"&lt;"&amp;D432)+(COUNTIF($D$407:$D$433,"="&amp;D432)-1)/2)/26*100</x:f>
        <x:v>42.30769230769231</x:v>
      </x:c>
      <x:c r="U432" s="12" t="n">
        <x:f t="shared" ca="1" si="27">T432*N432</x:f>
        <x:v>2.820512821923077</x:v>
      </x:c>
      <x:c r="V432" s="12" t="n">
        <x:f t="shared" ca="1" si="28">U432/9</x:f>
        <x:v>0.3133903135470086</x:v>
      </x:c>
    </x:row>
    <x:row r="433">
      <x:c r="A433" s="10" t="s">
        <x:v>172</x:v>
      </x:c>
      <x:c r="B433" s="10" t="s">
        <x:v>107</x:v>
      </x:c>
      <x:c r="C433" s="10" t="s">
        <x:v>108</x:v>
      </x:c>
      <x:c r="D433" s="12">
        <x:v>14.200694329599999</x:v>
      </x:c>
      <x:c r="E433" s="10" t="s">
        <x:v>173</x:v>
      </x:c>
      <x:c r="F433" s="10" t="s">
        <x:v>145</x:v>
      </x:c>
      <x:c r="G433" s="10"/>
      <x:c r="H433" s="10" t="s">
        <x:v>146</x:v>
      </x:c>
      <x:c r="I433" s="10" t="s">
        <x:v>147</x:v>
      </x:c>
      <x:c r="J433" s="10" t="s">
        <x:v>174</x:v>
      </x:c>
      <x:c r="K433" s="10" t="s">
        <x:v>54</x:v>
      </x:c>
      <x:c r="L433" s="10" t="s">
        <x:v>164</x:v>
      </x:c>
      <x:c r="M433" s="10" t="s">
        <x:v>165</x:v>
      </x:c>
      <x:c r="N433" s="13">
        <x:v>6.6666666700000002E-2</x:v>
      </x:c>
      <x:c r="O433" s="13">
        <x:v>0.11111111110000001</x:v>
      </x:c>
      <x:c r="P433" s="13">
        <x:v>7.4074073999999997E-3</x:v>
      </x:c>
      <x:c r="Q433" s="11" t="b">
        <x:v>0</x:v>
      </x:c>
      <x:c r="R433" s="10"/>
      <x:c r="S433" s="10"/>
      <x:c r="T433" s="12" t="n">
        <x:f t="shared" ca="1" si="29">(COUNTIF($D$407:$D$433,"&lt;"&amp;D433)+(COUNTIF($D$407:$D$433,"="&amp;D433)-1)/2)/26*100</x:f>
        <x:v>26.923076923076923</x:v>
      </x:c>
      <x:c r="U433" s="12" t="n">
        <x:f t="shared" ca="1" si="27">T433*N433</x:f>
        <x:v>1.7948717957692308</x:v>
      </x:c>
      <x:c r="V433" s="12" t="n">
        <x:f t="shared" ca="1" si="28">U433/9</x:f>
        <x:v>0.19943019952991453</x:v>
      </x:c>
    </x:row>
    <x:row r="434">
      <x:c r="A434" s="10" t="s">
        <x:v>176</x:v>
      </x:c>
      <x:c r="B434" s="10" t="s">
        <x:v>48</x:v>
      </x:c>
      <x:c r="C434" s="10" t="s">
        <x:v>49</x:v>
      </x:c>
      <x:c r="D434" s="12">
        <x:v>72.2</x:v>
      </x:c>
      <x:c r="E434" s="10" t="s">
        <x:v>177</x:v>
      </x:c>
      <x:c r="F434" s="10" t="s">
        <x:v>145</x:v>
      </x:c>
      <x:c r="G434" s="10"/>
      <x:c r="H434" s="10" t="s">
        <x:v>146</x:v>
      </x:c>
      <x:c r="I434" s="10" t="s">
        <x:v>147</x:v>
      </x:c>
      <x:c r="J434" s="10" t="s">
        <x:v>178</x:v>
      </x:c>
      <x:c r="K434" s="10" t="s">
        <x:v>54</x:v>
      </x:c>
      <x:c r="L434" s="10" t="s">
        <x:v>164</x:v>
      </x:c>
      <x:c r="M434" s="10" t="s">
        <x:v>165</x:v>
      </x:c>
      <x:c r="N434" s="13">
        <x:v>6.6666666700000002E-2</x:v>
      </x:c>
      <x:c r="O434" s="13">
        <x:v>0.11111111110000001</x:v>
      </x:c>
      <x:c r="P434" s="13">
        <x:v>7.4074073999999997E-3</x:v>
      </x:c>
      <x:c r="Q434" s="11" t="b">
        <x:v>0</x:v>
      </x:c>
      <x:c r="R434" s="10"/>
      <x:c r="S434" s="10"/>
      <x:c r="T434" s="12" t="n">
        <x:f t="shared" ref="T434:T460" ca="1" si="30">(COUNTIF($D$434:$D$460,"&lt;"&amp;D434)+(COUNTIF($D$434:$D$460,"="&amp;D434)-1)/2)/26*100</x:f>
        <x:v>15.384615384615385</x:v>
      </x:c>
      <x:c r="U434" s="12" t="n">
        <x:f t="shared" ca="1" si="27">T434*N434</x:f>
        <x:v>1.0256410261538462</x:v>
      </x:c>
      <x:c r="V434" s="12" t="n">
        <x:f t="shared" ca="1" si="28">U434/9</x:f>
        <x:v>0.11396011401709402</x:v>
      </x:c>
    </x:row>
    <x:row r="435">
      <x:c r="A435" s="10" t="s">
        <x:v>176</x:v>
      </x:c>
      <x:c r="B435" s="10" t="s">
        <x:v>57</x:v>
      </x:c>
      <x:c r="C435" s="10" t="s">
        <x:v>58</x:v>
      </x:c>
      <x:c r="D435" s="12">
        <x:v>93.8</x:v>
      </x:c>
      <x:c r="E435" s="10" t="s">
        <x:v>177</x:v>
      </x:c>
      <x:c r="F435" s="10" t="s">
        <x:v>145</x:v>
      </x:c>
      <x:c r="G435" s="10"/>
      <x:c r="H435" s="10" t="s">
        <x:v>146</x:v>
      </x:c>
      <x:c r="I435" s="10" t="s">
        <x:v>147</x:v>
      </x:c>
      <x:c r="J435" s="10" t="s">
        <x:v>178</x:v>
      </x:c>
      <x:c r="K435" s="10" t="s">
        <x:v>54</x:v>
      </x:c>
      <x:c r="L435" s="10" t="s">
        <x:v>164</x:v>
      </x:c>
      <x:c r="M435" s="10" t="s">
        <x:v>165</x:v>
      </x:c>
      <x:c r="N435" s="13">
        <x:v>6.6666666700000002E-2</x:v>
      </x:c>
      <x:c r="O435" s="13">
        <x:v>0.11111111110000001</x:v>
      </x:c>
      <x:c r="P435" s="13">
        <x:v>7.4074073999999997E-3</x:v>
      </x:c>
      <x:c r="Q435" s="11" t="b">
        <x:v>0</x:v>
      </x:c>
      <x:c r="R435" s="10"/>
      <x:c r="S435" s="10"/>
      <x:c r="T435" s="12" t="n">
        <x:f t="shared" ca="1" si="30">(COUNTIF($D$434:$D$460,"&lt;"&amp;D435)+(COUNTIF($D$434:$D$460,"="&amp;D435)-1)/2)/26*100</x:f>
        <x:v>73.07692307692307</x:v>
      </x:c>
      <x:c r="U435" s="12" t="n">
        <x:f t="shared" ca="1" si="27">T435*N435</x:f>
        <x:v>4.871794874230769</x:v>
      </x:c>
      <x:c r="V435" s="12" t="n">
        <x:f t="shared" ca="1" si="28">U435/9</x:f>
        <x:v>0.5413105415811965</x:v>
      </x:c>
    </x:row>
    <x:row r="436">
      <x:c r="A436" s="10" t="s">
        <x:v>176</x:v>
      </x:c>
      <x:c r="B436" s="10" t="s">
        <x:v>59</x:v>
      </x:c>
      <x:c r="C436" s="10" t="s">
        <x:v>60</x:v>
      </x:c>
      <x:c r="D436" s="12">
        <x:v>90.4</x:v>
      </x:c>
      <x:c r="E436" s="10" t="s">
        <x:v>177</x:v>
      </x:c>
      <x:c r="F436" s="10" t="s">
        <x:v>145</x:v>
      </x:c>
      <x:c r="G436" s="10"/>
      <x:c r="H436" s="10" t="s">
        <x:v>146</x:v>
      </x:c>
      <x:c r="I436" s="10" t="s">
        <x:v>147</x:v>
      </x:c>
      <x:c r="J436" s="10" t="s">
        <x:v>178</x:v>
      </x:c>
      <x:c r="K436" s="10" t="s">
        <x:v>54</x:v>
      </x:c>
      <x:c r="L436" s="10" t="s">
        <x:v>164</x:v>
      </x:c>
      <x:c r="M436" s="10" t="s">
        <x:v>165</x:v>
      </x:c>
      <x:c r="N436" s="13">
        <x:v>6.6666666700000002E-2</x:v>
      </x:c>
      <x:c r="O436" s="13">
        <x:v>0.11111111110000001</x:v>
      </x:c>
      <x:c r="P436" s="13">
        <x:v>7.4074073999999997E-3</x:v>
      </x:c>
      <x:c r="Q436" s="11" t="b">
        <x:v>0</x:v>
      </x:c>
      <x:c r="R436" s="10"/>
      <x:c r="S436" s="10"/>
      <x:c r="T436" s="12" t="n">
        <x:f t="shared" ca="1" si="30">(COUNTIF($D$434:$D$460,"&lt;"&amp;D436)+(COUNTIF($D$434:$D$460,"="&amp;D436)-1)/2)/26*100</x:f>
        <x:v>69.23076923076923</x:v>
      </x:c>
      <x:c r="U436" s="12" t="n">
        <x:f t="shared" ca="1" si="27">T436*N436</x:f>
        <x:v>4.615384617692308</x:v>
      </x:c>
      <x:c r="V436" s="12" t="n">
        <x:f t="shared" ca="1" si="28">U436/9</x:f>
        <x:v>0.5128205130769231</x:v>
      </x:c>
    </x:row>
    <x:row r="437">
      <x:c r="A437" s="10" t="s">
        <x:v>176</x:v>
      </x:c>
      <x:c r="B437" s="10" t="s">
        <x:v>61</x:v>
      </x:c>
      <x:c r="C437" s="10" t="s">
        <x:v>62</x:v>
      </x:c>
      <x:c r="D437" s="12">
        <x:v>89.1</x:v>
      </x:c>
      <x:c r="E437" s="10" t="s">
        <x:v>177</x:v>
      </x:c>
      <x:c r="F437" s="10" t="s">
        <x:v>145</x:v>
      </x:c>
      <x:c r="G437" s="10"/>
      <x:c r="H437" s="10" t="s">
        <x:v>146</x:v>
      </x:c>
      <x:c r="I437" s="10" t="s">
        <x:v>147</x:v>
      </x:c>
      <x:c r="J437" s="10" t="s">
        <x:v>178</x:v>
      </x:c>
      <x:c r="K437" s="10" t="s">
        <x:v>54</x:v>
      </x:c>
      <x:c r="L437" s="10" t="s">
        <x:v>164</x:v>
      </x:c>
      <x:c r="M437" s="10" t="s">
        <x:v>165</x:v>
      </x:c>
      <x:c r="N437" s="13">
        <x:v>6.6666666700000002E-2</x:v>
      </x:c>
      <x:c r="O437" s="13">
        <x:v>0.11111111110000001</x:v>
      </x:c>
      <x:c r="P437" s="13">
        <x:v>7.4074073999999997E-3</x:v>
      </x:c>
      <x:c r="Q437" s="11" t="b">
        <x:v>0</x:v>
      </x:c>
      <x:c r="R437" s="10"/>
      <x:c r="S437" s="10"/>
      <x:c r="T437" s="12" t="n">
        <x:f t="shared" ca="1" si="30">(COUNTIF($D$434:$D$460,"&lt;"&amp;D437)+(COUNTIF($D$434:$D$460,"="&amp;D437)-1)/2)/26*100</x:f>
        <x:v>61.53846153846154</x:v>
      </x:c>
      <x:c r="U437" s="12" t="n">
        <x:f t="shared" ca="1" si="27">T437*N437</x:f>
        <x:v>4.102564104615385</x:v>
      </x:c>
      <x:c r="V437" s="12" t="n">
        <x:f t="shared" ca="1" si="28">U437/9</x:f>
        <x:v>0.4558404560683761</x:v>
      </x:c>
    </x:row>
    <x:row r="438">
      <x:c r="A438" s="10" t="s">
        <x:v>176</x:v>
      </x:c>
      <x:c r="B438" s="10" t="s">
        <x:v>63</x:v>
      </x:c>
      <x:c r="C438" s="10" t="s">
        <x:v>64</x:v>
      </x:c>
      <x:c r="D438" s="12">
        <x:v>53.9</x:v>
      </x:c>
      <x:c r="E438" s="10" t="s">
        <x:v>177</x:v>
      </x:c>
      <x:c r="F438" s="10" t="s">
        <x:v>145</x:v>
      </x:c>
      <x:c r="G438" s="10"/>
      <x:c r="H438" s="10" t="s">
        <x:v>146</x:v>
      </x:c>
      <x:c r="I438" s="10" t="s">
        <x:v>147</x:v>
      </x:c>
      <x:c r="J438" s="10" t="s">
        <x:v>178</x:v>
      </x:c>
      <x:c r="K438" s="10" t="s">
        <x:v>54</x:v>
      </x:c>
      <x:c r="L438" s="10" t="s">
        <x:v>164</x:v>
      </x:c>
      <x:c r="M438" s="10" t="s">
        <x:v>165</x:v>
      </x:c>
      <x:c r="N438" s="13">
        <x:v>6.6666666700000002E-2</x:v>
      </x:c>
      <x:c r="O438" s="13">
        <x:v>0.11111111110000001</x:v>
      </x:c>
      <x:c r="P438" s="13">
        <x:v>7.4074073999999997E-3</x:v>
      </x:c>
      <x:c r="Q438" s="11" t="b">
        <x:v>0</x:v>
      </x:c>
      <x:c r="R438" s="10"/>
      <x:c r="S438" s="10"/>
      <x:c r="T438" s="12" t="n">
        <x:f t="shared" ca="1" si="30">(COUNTIF($D$434:$D$460,"&lt;"&amp;D438)+(COUNTIF($D$434:$D$460,"="&amp;D438)-1)/2)/26*100</x:f>
        <x:v>3.8461538461538463</x:v>
      </x:c>
      <x:c r="U438" s="12" t="n">
        <x:f t="shared" ca="1" si="27">T438*N438</x:f>
        <x:v>0.25641025653846156</x:v>
      </x:c>
      <x:c r="V438" s="12" t="n">
        <x:f t="shared" ca="1" si="28">U438/9</x:f>
        <x:v>0.028490028504273505</x:v>
      </x:c>
    </x:row>
    <x:row r="439">
      <x:c r="A439" s="10" t="s">
        <x:v>176</x:v>
      </x:c>
      <x:c r="B439" s="10" t="s">
        <x:v>65</x:v>
      </x:c>
      <x:c r="C439" s="10" t="s">
        <x:v>66</x:v>
      </x:c>
      <x:c r="D439" s="12">
        <x:v>77.400000000000006</x:v>
      </x:c>
      <x:c r="E439" s="10" t="s">
        <x:v>177</x:v>
      </x:c>
      <x:c r="F439" s="10" t="s">
        <x:v>145</x:v>
      </x:c>
      <x:c r="G439" s="10"/>
      <x:c r="H439" s="10" t="s">
        <x:v>146</x:v>
      </x:c>
      <x:c r="I439" s="10" t="s">
        <x:v>147</x:v>
      </x:c>
      <x:c r="J439" s="10" t="s">
        <x:v>178</x:v>
      </x:c>
      <x:c r="K439" s="10" t="s">
        <x:v>54</x:v>
      </x:c>
      <x:c r="L439" s="10" t="s">
        <x:v>164</x:v>
      </x:c>
      <x:c r="M439" s="10" t="s">
        <x:v>165</x:v>
      </x:c>
      <x:c r="N439" s="13">
        <x:v>6.6666666700000002E-2</x:v>
      </x:c>
      <x:c r="O439" s="13">
        <x:v>0.11111111110000001</x:v>
      </x:c>
      <x:c r="P439" s="13">
        <x:v>7.4074073999999997E-3</x:v>
      </x:c>
      <x:c r="Q439" s="11" t="b">
        <x:v>0</x:v>
      </x:c>
      <x:c r="R439" s="10"/>
      <x:c r="S439" s="10"/>
      <x:c r="T439" s="12" t="n">
        <x:f t="shared" ca="1" si="30">(COUNTIF($D$434:$D$460,"&lt;"&amp;D439)+(COUNTIF($D$434:$D$460,"="&amp;D439)-1)/2)/26*100</x:f>
        <x:v>26.923076923076923</x:v>
      </x:c>
      <x:c r="U439" s="12" t="n">
        <x:f t="shared" ca="1" si="27">T439*N439</x:f>
        <x:v>1.7948717957692308</x:v>
      </x:c>
      <x:c r="V439" s="12" t="n">
        <x:f t="shared" ca="1" si="28">U439/9</x:f>
        <x:v>0.19943019952991453</x:v>
      </x:c>
    </x:row>
    <x:row r="440">
      <x:c r="A440" s="10" t="s">
        <x:v>176</x:v>
      </x:c>
      <x:c r="B440" s="10" t="s">
        <x:v>67</x:v>
      </x:c>
      <x:c r="C440" s="10" t="s">
        <x:v>68</x:v>
      </x:c>
      <x:c r="D440" s="12">
        <x:v>96.8</x:v>
      </x:c>
      <x:c r="E440" s="10" t="s">
        <x:v>177</x:v>
      </x:c>
      <x:c r="F440" s="10" t="s">
        <x:v>145</x:v>
      </x:c>
      <x:c r="G440" s="10"/>
      <x:c r="H440" s="10" t="s">
        <x:v>146</x:v>
      </x:c>
      <x:c r="I440" s="10" t="s">
        <x:v>147</x:v>
      </x:c>
      <x:c r="J440" s="10" t="s">
        <x:v>178</x:v>
      </x:c>
      <x:c r="K440" s="10" t="s">
        <x:v>54</x:v>
      </x:c>
      <x:c r="L440" s="10" t="s">
        <x:v>164</x:v>
      </x:c>
      <x:c r="M440" s="10" t="s">
        <x:v>165</x:v>
      </x:c>
      <x:c r="N440" s="13">
        <x:v>6.6666666700000002E-2</x:v>
      </x:c>
      <x:c r="O440" s="13">
        <x:v>0.11111111110000001</x:v>
      </x:c>
      <x:c r="P440" s="13">
        <x:v>7.4074073999999997E-3</x:v>
      </x:c>
      <x:c r="Q440" s="11" t="b">
        <x:v>0</x:v>
      </x:c>
      <x:c r="R440" s="10"/>
      <x:c r="S440" s="10"/>
      <x:c r="T440" s="12" t="n">
        <x:f t="shared" ca="1" si="30">(COUNTIF($D$434:$D$460,"&lt;"&amp;D440)+(COUNTIF($D$434:$D$460,"="&amp;D440)-1)/2)/26*100</x:f>
        <x:v>92.3076923076923</x:v>
      </x:c>
      <x:c r="U440" s="12" t="n">
        <x:f t="shared" ca="1" si="27">T440*N440</x:f>
        <x:v>6.153846156923077</x:v>
      </x:c>
      <x:c r="V440" s="12" t="n">
        <x:f t="shared" ca="1" si="28">U440/9</x:f>
        <x:v>0.6837606841025641</x:v>
      </x:c>
    </x:row>
    <x:row r="441">
      <x:c r="A441" s="10" t="s">
        <x:v>176</x:v>
      </x:c>
      <x:c r="B441" s="10" t="s">
        <x:v>69</x:v>
      </x:c>
      <x:c r="C441" s="10" t="s">
        <x:v>70</x:v>
      </x:c>
      <x:c r="D441" s="12">
        <x:v>76.3</x:v>
      </x:c>
      <x:c r="E441" s="10" t="s">
        <x:v>177</x:v>
      </x:c>
      <x:c r="F441" s="10" t="s">
        <x:v>145</x:v>
      </x:c>
      <x:c r="G441" s="10"/>
      <x:c r="H441" s="10" t="s">
        <x:v>146</x:v>
      </x:c>
      <x:c r="I441" s="10" t="s">
        <x:v>147</x:v>
      </x:c>
      <x:c r="J441" s="10" t="s">
        <x:v>178</x:v>
      </x:c>
      <x:c r="K441" s="10" t="s">
        <x:v>54</x:v>
      </x:c>
      <x:c r="L441" s="10" t="s">
        <x:v>164</x:v>
      </x:c>
      <x:c r="M441" s="10" t="s">
        <x:v>165</x:v>
      </x:c>
      <x:c r="N441" s="13">
        <x:v>6.6666666700000002E-2</x:v>
      </x:c>
      <x:c r="O441" s="13">
        <x:v>0.11111111110000001</x:v>
      </x:c>
      <x:c r="P441" s="13">
        <x:v>7.4074073999999997E-3</x:v>
      </x:c>
      <x:c r="Q441" s="11" t="b">
        <x:v>0</x:v>
      </x:c>
      <x:c r="R441" s="10"/>
      <x:c r="S441" s="10"/>
      <x:c r="T441" s="12" t="n">
        <x:f t="shared" ca="1" si="30">(COUNTIF($D$434:$D$460,"&lt;"&amp;D441)+(COUNTIF($D$434:$D$460,"="&amp;D441)-1)/2)/26*100</x:f>
        <x:v>23.076923076923077</x:v>
      </x:c>
      <x:c r="U441" s="12" t="n">
        <x:f t="shared" ca="1" si="27">T441*N441</x:f>
        <x:v>1.5384615392307692</x:v>
      </x:c>
      <x:c r="V441" s="12" t="n">
        <x:f t="shared" ca="1" si="28">U441/9</x:f>
        <x:v>0.17094017102564102</x:v>
      </x:c>
    </x:row>
    <x:row r="442">
      <x:c r="A442" s="10" t="s">
        <x:v>176</x:v>
      </x:c>
      <x:c r="B442" s="10" t="s">
        <x:v>71</x:v>
      </x:c>
      <x:c r="C442" s="10" t="s">
        <x:v>72</x:v>
      </x:c>
      <x:c r="D442" s="12">
        <x:v>46.1</x:v>
      </x:c>
      <x:c r="E442" s="10" t="s">
        <x:v>177</x:v>
      </x:c>
      <x:c r="F442" s="10" t="s">
        <x:v>145</x:v>
      </x:c>
      <x:c r="G442" s="10"/>
      <x:c r="H442" s="10" t="s">
        <x:v>146</x:v>
      </x:c>
      <x:c r="I442" s="10" t="s">
        <x:v>147</x:v>
      </x:c>
      <x:c r="J442" s="10" t="s">
        <x:v>178</x:v>
      </x:c>
      <x:c r="K442" s="10" t="s">
        <x:v>54</x:v>
      </x:c>
      <x:c r="L442" s="10" t="s">
        <x:v>164</x:v>
      </x:c>
      <x:c r="M442" s="10" t="s">
        <x:v>165</x:v>
      </x:c>
      <x:c r="N442" s="13">
        <x:v>6.6666666700000002E-2</x:v>
      </x:c>
      <x:c r="O442" s="13">
        <x:v>0.11111111110000001</x:v>
      </x:c>
      <x:c r="P442" s="13">
        <x:v>7.4074073999999997E-3</x:v>
      </x:c>
      <x:c r="Q442" s="11" t="b">
        <x:v>0</x:v>
      </x:c>
      <x:c r="R442" s="10"/>
      <x:c r="S442" s="10"/>
      <x:c r="T442" s="12" t="n">
        <x:f t="shared" ca="1" si="30">(COUNTIF($D$434:$D$460,"&lt;"&amp;D442)+(COUNTIF($D$434:$D$460,"="&amp;D442)-1)/2)/26*100</x:f>
        <x:v>0</x:v>
      </x:c>
      <x:c r="U442" s="12" t="n">
        <x:f t="shared" ca="1" si="27">T442*N442</x:f>
        <x:v>0</x:v>
      </x:c>
      <x:c r="V442" s="12" t="n">
        <x:f t="shared" ca="1" si="28">U442/9</x:f>
        <x:v>0</x:v>
      </x:c>
    </x:row>
    <x:row r="443">
      <x:c r="A443" s="10" t="s">
        <x:v>176</x:v>
      </x:c>
      <x:c r="B443" s="10" t="s">
        <x:v>73</x:v>
      </x:c>
      <x:c r="C443" s="10" t="s">
        <x:v>74</x:v>
      </x:c>
      <x:c r="D443" s="12">
        <x:v>95</x:v>
      </x:c>
      <x:c r="E443" s="10" t="s">
        <x:v>177</x:v>
      </x:c>
      <x:c r="F443" s="10" t="s">
        <x:v>145</x:v>
      </x:c>
      <x:c r="G443" s="10"/>
      <x:c r="H443" s="10" t="s">
        <x:v>146</x:v>
      </x:c>
      <x:c r="I443" s="10" t="s">
        <x:v>147</x:v>
      </x:c>
      <x:c r="J443" s="10" t="s">
        <x:v>178</x:v>
      </x:c>
      <x:c r="K443" s="10" t="s">
        <x:v>54</x:v>
      </x:c>
      <x:c r="L443" s="10" t="s">
        <x:v>164</x:v>
      </x:c>
      <x:c r="M443" s="10" t="s">
        <x:v>165</x:v>
      </x:c>
      <x:c r="N443" s="13">
        <x:v>6.6666666700000002E-2</x:v>
      </x:c>
      <x:c r="O443" s="13">
        <x:v>0.11111111110000001</x:v>
      </x:c>
      <x:c r="P443" s="13">
        <x:v>7.4074073999999997E-3</x:v>
      </x:c>
      <x:c r="Q443" s="11" t="b">
        <x:v>0</x:v>
      </x:c>
      <x:c r="R443" s="10"/>
      <x:c r="S443" s="10"/>
      <x:c r="T443" s="12" t="n">
        <x:f t="shared" ca="1" si="30">(COUNTIF($D$434:$D$460,"&lt;"&amp;D443)+(COUNTIF($D$434:$D$460,"="&amp;D443)-1)/2)/26*100</x:f>
        <x:v>80.76923076923077</x:v>
      </x:c>
      <x:c r="U443" s="12" t="n">
        <x:f t="shared" ca="1" si="27">T443*N443</x:f>
        <x:v>5.384615387307693</x:v>
      </x:c>
      <x:c r="V443" s="12" t="n">
        <x:f t="shared" ca="1" si="28">U443/9</x:f>
        <x:v>0.5982905985897436</x:v>
      </x:c>
    </x:row>
    <x:row r="444">
      <x:c r="A444" s="10" t="s">
        <x:v>176</x:v>
      </x:c>
      <x:c r="B444" s="10" t="s">
        <x:v>75</x:v>
      </x:c>
      <x:c r="C444" s="10" t="s">
        <x:v>76</x:v>
      </x:c>
      <x:c r="D444" s="12">
        <x:v>81.7</x:v>
      </x:c>
      <x:c r="E444" s="10" t="s">
        <x:v>177</x:v>
      </x:c>
      <x:c r="F444" s="10" t="s">
        <x:v>145</x:v>
      </x:c>
      <x:c r="G444" s="10"/>
      <x:c r="H444" s="10" t="s">
        <x:v>146</x:v>
      </x:c>
      <x:c r="I444" s="10" t="s">
        <x:v>147</x:v>
      </x:c>
      <x:c r="J444" s="10" t="s">
        <x:v>178</x:v>
      </x:c>
      <x:c r="K444" s="10" t="s">
        <x:v>54</x:v>
      </x:c>
      <x:c r="L444" s="10" t="s">
        <x:v>164</x:v>
      </x:c>
      <x:c r="M444" s="10" t="s">
        <x:v>165</x:v>
      </x:c>
      <x:c r="N444" s="13">
        <x:v>6.6666666700000002E-2</x:v>
      </x:c>
      <x:c r="O444" s="13">
        <x:v>0.11111111110000001</x:v>
      </x:c>
      <x:c r="P444" s="13">
        <x:v>7.4074073999999997E-3</x:v>
      </x:c>
      <x:c r="Q444" s="11" t="b">
        <x:v>0</x:v>
      </x:c>
      <x:c r="R444" s="10"/>
      <x:c r="S444" s="10"/>
      <x:c r="T444" s="12" t="n">
        <x:f t="shared" ca="1" si="30">(COUNTIF($D$434:$D$460,"&lt;"&amp;D444)+(COUNTIF($D$434:$D$460,"="&amp;D444)-1)/2)/26*100</x:f>
        <x:v>42.30769230769231</x:v>
      </x:c>
      <x:c r="U444" s="12" t="n">
        <x:f t="shared" ca="1" si="27">T444*N444</x:f>
        <x:v>2.820512821923077</x:v>
      </x:c>
      <x:c r="V444" s="12" t="n">
        <x:f t="shared" ca="1" si="28">U444/9</x:f>
        <x:v>0.3133903135470086</x:v>
      </x:c>
    </x:row>
    <x:row r="445">
      <x:c r="A445" s="10" t="s">
        <x:v>176</x:v>
      </x:c>
      <x:c r="B445" s="10" t="s">
        <x:v>77</x:v>
      </x:c>
      <x:c r="C445" s="10" t="s">
        <x:v>78</x:v>
      </x:c>
      <x:c r="D445" s="12">
        <x:v>87.5</x:v>
      </x:c>
      <x:c r="E445" s="10" t="s">
        <x:v>177</x:v>
      </x:c>
      <x:c r="F445" s="10" t="s">
        <x:v>145</x:v>
      </x:c>
      <x:c r="G445" s="10"/>
      <x:c r="H445" s="10" t="s">
        <x:v>146</x:v>
      </x:c>
      <x:c r="I445" s="10" t="s">
        <x:v>147</x:v>
      </x:c>
      <x:c r="J445" s="10" t="s">
        <x:v>178</x:v>
      </x:c>
      <x:c r="K445" s="10" t="s">
        <x:v>54</x:v>
      </x:c>
      <x:c r="L445" s="10" t="s">
        <x:v>164</x:v>
      </x:c>
      <x:c r="M445" s="10" t="s">
        <x:v>165</x:v>
      </x:c>
      <x:c r="N445" s="13">
        <x:v>6.6666666700000002E-2</x:v>
      </x:c>
      <x:c r="O445" s="13">
        <x:v>0.11111111110000001</x:v>
      </x:c>
      <x:c r="P445" s="13">
        <x:v>7.4074073999999997E-3</x:v>
      </x:c>
      <x:c r="Q445" s="11" t="b">
        <x:v>0</x:v>
      </x:c>
      <x:c r="R445" s="10"/>
      <x:c r="S445" s="10"/>
      <x:c r="T445" s="12" t="n">
        <x:f t="shared" ca="1" si="30">(COUNTIF($D$434:$D$460,"&lt;"&amp;D445)+(COUNTIF($D$434:$D$460,"="&amp;D445)-1)/2)/26*100</x:f>
        <x:v>57.692307692307686</x:v>
      </x:c>
      <x:c r="U445" s="12" t="n">
        <x:f t="shared" ca="1" si="27">T445*N445</x:f>
        <x:v>3.8461538480769226</x:v>
      </x:c>
      <x:c r="V445" s="12" t="n">
        <x:f t="shared" ca="1" si="28">U445/9</x:f>
        <x:v>0.4273504275641025</x:v>
      </x:c>
    </x:row>
    <x:row r="446">
      <x:c r="A446" s="10" t="s">
        <x:v>176</x:v>
      </x:c>
      <x:c r="B446" s="10" t="s">
        <x:v>79</x:v>
      </x:c>
      <x:c r="C446" s="10" t="s">
        <x:v>80</x:v>
      </x:c>
      <x:c r="D446" s="12">
        <x:v>78.900000000000006</x:v>
      </x:c>
      <x:c r="E446" s="10" t="s">
        <x:v>177</x:v>
      </x:c>
      <x:c r="F446" s="10" t="s">
        <x:v>145</x:v>
      </x:c>
      <x:c r="G446" s="10"/>
      <x:c r="H446" s="10" t="s">
        <x:v>146</x:v>
      </x:c>
      <x:c r="I446" s="10" t="s">
        <x:v>147</x:v>
      </x:c>
      <x:c r="J446" s="10" t="s">
        <x:v>178</x:v>
      </x:c>
      <x:c r="K446" s="10" t="s">
        <x:v>54</x:v>
      </x:c>
      <x:c r="L446" s="10" t="s">
        <x:v>164</x:v>
      </x:c>
      <x:c r="M446" s="10" t="s">
        <x:v>165</x:v>
      </x:c>
      <x:c r="N446" s="13">
        <x:v>6.6666666700000002E-2</x:v>
      </x:c>
      <x:c r="O446" s="13">
        <x:v>0.11111111110000001</x:v>
      </x:c>
      <x:c r="P446" s="13">
        <x:v>7.4074073999999997E-3</x:v>
      </x:c>
      <x:c r="Q446" s="11" t="b">
        <x:v>0</x:v>
      </x:c>
      <x:c r="R446" s="10"/>
      <x:c r="S446" s="10"/>
      <x:c r="T446" s="12" t="n">
        <x:f t="shared" ca="1" si="30">(COUNTIF($D$434:$D$460,"&lt;"&amp;D446)+(COUNTIF($D$434:$D$460,"="&amp;D446)-1)/2)/26*100</x:f>
        <x:v>34.61538461538461</x:v>
      </x:c>
      <x:c r="U446" s="12" t="n">
        <x:f t="shared" ca="1" si="27">T446*N446</x:f>
        <x:v>2.307692308846154</x:v>
      </x:c>
      <x:c r="V446" s="12" t="n">
        <x:f t="shared" ca="1" si="28">U446/9</x:f>
        <x:v>0.25641025653846156</x:v>
      </x:c>
    </x:row>
    <x:row r="447">
      <x:c r="A447" s="10" t="s">
        <x:v>176</x:v>
      </x:c>
      <x:c r="B447" s="10" t="s">
        <x:v>81</x:v>
      </x:c>
      <x:c r="C447" s="10" t="s">
        <x:v>82</x:v>
      </x:c>
      <x:c r="D447" s="12">
        <x:v>86</x:v>
      </x:c>
      <x:c r="E447" s="10" t="s">
        <x:v>177</x:v>
      </x:c>
      <x:c r="F447" s="10" t="s">
        <x:v>145</x:v>
      </x:c>
      <x:c r="G447" s="10"/>
      <x:c r="H447" s="10" t="s">
        <x:v>146</x:v>
      </x:c>
      <x:c r="I447" s="10" t="s">
        <x:v>147</x:v>
      </x:c>
      <x:c r="J447" s="10" t="s">
        <x:v>178</x:v>
      </x:c>
      <x:c r="K447" s="10" t="s">
        <x:v>54</x:v>
      </x:c>
      <x:c r="L447" s="10" t="s">
        <x:v>164</x:v>
      </x:c>
      <x:c r="M447" s="10" t="s">
        <x:v>165</x:v>
      </x:c>
      <x:c r="N447" s="13">
        <x:v>6.6666666700000002E-2</x:v>
      </x:c>
      <x:c r="O447" s="13">
        <x:v>0.11111111110000001</x:v>
      </x:c>
      <x:c r="P447" s="13">
        <x:v>7.4074073999999997E-3</x:v>
      </x:c>
      <x:c r="Q447" s="11" t="b">
        <x:v>0</x:v>
      </x:c>
      <x:c r="R447" s="10"/>
      <x:c r="S447" s="10"/>
      <x:c r="T447" s="12" t="n">
        <x:f t="shared" ca="1" si="30">(COUNTIF($D$434:$D$460,"&lt;"&amp;D447)+(COUNTIF($D$434:$D$460,"="&amp;D447)-1)/2)/26*100</x:f>
        <x:v>50</x:v>
      </x:c>
      <x:c r="U447" s="12" t="n">
        <x:f t="shared" ca="1" si="27">T447*N447</x:f>
        <x:v>3.3333333350000003</x:v>
      </x:c>
      <x:c r="V447" s="12" t="n">
        <x:f t="shared" ca="1" si="28">U447/9</x:f>
        <x:v>0.3703703705555556</x:v>
      </x:c>
    </x:row>
    <x:row r="448">
      <x:c r="A448" s="10" t="s">
        <x:v>176</x:v>
      </x:c>
      <x:c r="B448" s="10" t="s">
        <x:v>83</x:v>
      </x:c>
      <x:c r="C448" s="10" t="s">
        <x:v>84</x:v>
      </x:c>
      <x:c r="D448" s="12">
        <x:v>87.2</x:v>
      </x:c>
      <x:c r="E448" s="10" t="s">
        <x:v>177</x:v>
      </x:c>
      <x:c r="F448" s="10" t="s">
        <x:v>145</x:v>
      </x:c>
      <x:c r="G448" s="10"/>
      <x:c r="H448" s="10" t="s">
        <x:v>146</x:v>
      </x:c>
      <x:c r="I448" s="10" t="s">
        <x:v>147</x:v>
      </x:c>
      <x:c r="J448" s="10" t="s">
        <x:v>178</x:v>
      </x:c>
      <x:c r="K448" s="10" t="s">
        <x:v>54</x:v>
      </x:c>
      <x:c r="L448" s="10" t="s">
        <x:v>164</x:v>
      </x:c>
      <x:c r="M448" s="10" t="s">
        <x:v>165</x:v>
      </x:c>
      <x:c r="N448" s="13">
        <x:v>6.6666666700000002E-2</x:v>
      </x:c>
      <x:c r="O448" s="13">
        <x:v>0.11111111110000001</x:v>
      </x:c>
      <x:c r="P448" s="13">
        <x:v>7.4074073999999997E-3</x:v>
      </x:c>
      <x:c r="Q448" s="11" t="b">
        <x:v>0</x:v>
      </x:c>
      <x:c r="R448" s="10"/>
      <x:c r="S448" s="10"/>
      <x:c r="T448" s="12" t="n">
        <x:f t="shared" ca="1" si="30">(COUNTIF($D$434:$D$460,"&lt;"&amp;D448)+(COUNTIF($D$434:$D$460,"="&amp;D448)-1)/2)/26*100</x:f>
        <x:v>53.84615384615385</x:v>
      </x:c>
      <x:c r="U448" s="12" t="n">
        <x:f t="shared" ca="1" si="27">T448*N448</x:f>
        <x:v>3.5897435915384617</x:v>
      </x:c>
      <x:c r="V448" s="12" t="n">
        <x:f t="shared" ca="1" si="28">U448/9</x:f>
        <x:v>0.39886039905982906</x:v>
      </x:c>
    </x:row>
    <x:row r="449">
      <x:c r="A449" s="10" t="s">
        <x:v>176</x:v>
      </x:c>
      <x:c r="B449" s="10" t="s">
        <x:v>85</x:v>
      </x:c>
      <x:c r="C449" s="10" t="s">
        <x:v>86</x:v>
      </x:c>
      <x:c r="D449" s="12">
        <x:v>70.7</x:v>
      </x:c>
      <x:c r="E449" s="10" t="s">
        <x:v>177</x:v>
      </x:c>
      <x:c r="F449" s="10" t="s">
        <x:v>145</x:v>
      </x:c>
      <x:c r="G449" s="10"/>
      <x:c r="H449" s="10" t="s">
        <x:v>146</x:v>
      </x:c>
      <x:c r="I449" s="10" t="s">
        <x:v>147</x:v>
      </x:c>
      <x:c r="J449" s="10" t="s">
        <x:v>178</x:v>
      </x:c>
      <x:c r="K449" s="10" t="s">
        <x:v>54</x:v>
      </x:c>
      <x:c r="L449" s="10" t="s">
        <x:v>164</x:v>
      </x:c>
      <x:c r="M449" s="10" t="s">
        <x:v>165</x:v>
      </x:c>
      <x:c r="N449" s="13">
        <x:v>6.6666666700000002E-2</x:v>
      </x:c>
      <x:c r="O449" s="13">
        <x:v>0.11111111110000001</x:v>
      </x:c>
      <x:c r="P449" s="13">
        <x:v>7.4074073999999997E-3</x:v>
      </x:c>
      <x:c r="Q449" s="11" t="b">
        <x:v>0</x:v>
      </x:c>
      <x:c r="R449" s="10"/>
      <x:c r="S449" s="10"/>
      <x:c r="T449" s="12" t="n">
        <x:f t="shared" ca="1" si="30">(COUNTIF($D$434:$D$460,"&lt;"&amp;D449)+(COUNTIF($D$434:$D$460,"="&amp;D449)-1)/2)/26*100</x:f>
        <x:v>11.538461538461538</x:v>
      </x:c>
      <x:c r="U449" s="12" t="n">
        <x:f t="shared" ca="1" si="27">T449*N449</x:f>
        <x:v>0.7692307696153846</x:v>
      </x:c>
      <x:c r="V449" s="12" t="n">
        <x:f t="shared" ca="1" si="28">U449/9</x:f>
        <x:v>0.08547008551282051</x:v>
      </x:c>
    </x:row>
    <x:row r="450">
      <x:c r="A450" s="10" t="s">
        <x:v>176</x:v>
      </x:c>
      <x:c r="B450" s="10" t="s">
        <x:v>87</x:v>
      </x:c>
      <x:c r="C450" s="10" t="s">
        <x:v>88</x:v>
      </x:c>
      <x:c r="D450" s="12">
        <x:v>78.3</x:v>
      </x:c>
      <x:c r="E450" s="10" t="s">
        <x:v>177</x:v>
      </x:c>
      <x:c r="F450" s="10" t="s">
        <x:v>145</x:v>
      </x:c>
      <x:c r="G450" s="10"/>
      <x:c r="H450" s="10" t="s">
        <x:v>146</x:v>
      </x:c>
      <x:c r="I450" s="10" t="s">
        <x:v>147</x:v>
      </x:c>
      <x:c r="J450" s="10" t="s">
        <x:v>178</x:v>
      </x:c>
      <x:c r="K450" s="10" t="s">
        <x:v>54</x:v>
      </x:c>
      <x:c r="L450" s="10" t="s">
        <x:v>164</x:v>
      </x:c>
      <x:c r="M450" s="10" t="s">
        <x:v>165</x:v>
      </x:c>
      <x:c r="N450" s="13">
        <x:v>6.6666666700000002E-2</x:v>
      </x:c>
      <x:c r="O450" s="13">
        <x:v>0.11111111110000001</x:v>
      </x:c>
      <x:c r="P450" s="13">
        <x:v>7.4074073999999997E-3</x:v>
      </x:c>
      <x:c r="Q450" s="11" t="b">
        <x:v>0</x:v>
      </x:c>
      <x:c r="R450" s="10"/>
      <x:c r="S450" s="10"/>
      <x:c r="T450" s="12" t="n">
        <x:f t="shared" ca="1" si="30">(COUNTIF($D$434:$D$460,"&lt;"&amp;D450)+(COUNTIF($D$434:$D$460,"="&amp;D450)-1)/2)/26*100</x:f>
        <x:v>30.76923076923077</x:v>
      </x:c>
      <x:c r="U450" s="12" t="n">
        <x:f t="shared" ref="U450:U513" ca="1" si="31">T450*N450</x:f>
        <x:v>2.0512820523076924</x:v>
      </x:c>
      <x:c r="V450" s="12" t="n">
        <x:f t="shared" ref="V450:V513" ca="1" si="32">U450/9</x:f>
        <x:v>0.22792022803418804</x:v>
      </x:c>
    </x:row>
    <x:row r="451">
      <x:c r="A451" s="10" t="s">
        <x:v>176</x:v>
      </x:c>
      <x:c r="B451" s="10" t="s">
        <x:v>89</x:v>
      </x:c>
      <x:c r="C451" s="10" t="s">
        <x:v>90</x:v>
      </x:c>
      <x:c r="D451" s="12">
        <x:v>95.2</x:v>
      </x:c>
      <x:c r="E451" s="10" t="s">
        <x:v>177</x:v>
      </x:c>
      <x:c r="F451" s="10" t="s">
        <x:v>145</x:v>
      </x:c>
      <x:c r="G451" s="10"/>
      <x:c r="H451" s="10" t="s">
        <x:v>146</x:v>
      </x:c>
      <x:c r="I451" s="10" t="s">
        <x:v>147</x:v>
      </x:c>
      <x:c r="J451" s="10" t="s">
        <x:v>178</x:v>
      </x:c>
      <x:c r="K451" s="10" t="s">
        <x:v>54</x:v>
      </x:c>
      <x:c r="L451" s="10" t="s">
        <x:v>164</x:v>
      </x:c>
      <x:c r="M451" s="10" t="s">
        <x:v>165</x:v>
      </x:c>
      <x:c r="N451" s="13">
        <x:v>6.6666666700000002E-2</x:v>
      </x:c>
      <x:c r="O451" s="13">
        <x:v>0.11111111110000001</x:v>
      </x:c>
      <x:c r="P451" s="13">
        <x:v>7.4074073999999997E-3</x:v>
      </x:c>
      <x:c r="Q451" s="11" t="b">
        <x:v>0</x:v>
      </x:c>
      <x:c r="R451" s="10"/>
      <x:c r="S451" s="10"/>
      <x:c r="T451" s="12" t="n">
        <x:f t="shared" ca="1" si="30">(COUNTIF($D$434:$D$460,"&lt;"&amp;D451)+(COUNTIF($D$434:$D$460,"="&amp;D451)-1)/2)/26*100</x:f>
        <x:v>84.61538461538461</x:v>
      </x:c>
      <x:c r="U451" s="12" t="n">
        <x:f t="shared" ca="1" si="31">T451*N451</x:f>
        <x:v>5.641025643846154</x:v>
      </x:c>
      <x:c r="V451" s="12" t="n">
        <x:f t="shared" ca="1" si="32">U451/9</x:f>
        <x:v>0.6267806270940172</x:v>
      </x:c>
    </x:row>
    <x:row r="452">
      <x:c r="A452" s="10" t="s">
        <x:v>176</x:v>
      </x:c>
      <x:c r="B452" s="10" t="s">
        <x:v>91</x:v>
      </x:c>
      <x:c r="C452" s="10" t="s">
        <x:v>92</x:v>
      </x:c>
      <x:c r="D452" s="12">
        <x:v>68.099999999999994</x:v>
      </x:c>
      <x:c r="E452" s="10" t="s">
        <x:v>177</x:v>
      </x:c>
      <x:c r="F452" s="10" t="s">
        <x:v>145</x:v>
      </x:c>
      <x:c r="G452" s="10"/>
      <x:c r="H452" s="10" t="s">
        <x:v>146</x:v>
      </x:c>
      <x:c r="I452" s="10" t="s">
        <x:v>147</x:v>
      </x:c>
      <x:c r="J452" s="10" t="s">
        <x:v>178</x:v>
      </x:c>
      <x:c r="K452" s="10" t="s">
        <x:v>54</x:v>
      </x:c>
      <x:c r="L452" s="10" t="s">
        <x:v>164</x:v>
      </x:c>
      <x:c r="M452" s="10" t="s">
        <x:v>165</x:v>
      </x:c>
      <x:c r="N452" s="13">
        <x:v>6.6666666700000002E-2</x:v>
      </x:c>
      <x:c r="O452" s="13">
        <x:v>0.11111111110000001</x:v>
      </x:c>
      <x:c r="P452" s="13">
        <x:v>7.4074073999999997E-3</x:v>
      </x:c>
      <x:c r="Q452" s="11" t="b">
        <x:v>0</x:v>
      </x:c>
      <x:c r="R452" s="10"/>
      <x:c r="S452" s="10"/>
      <x:c r="T452" s="12" t="n">
        <x:f t="shared" ca="1" si="30">(COUNTIF($D$434:$D$460,"&lt;"&amp;D452)+(COUNTIF($D$434:$D$460,"="&amp;D452)-1)/2)/26*100</x:f>
        <x:v>7.6923076923076925</x:v>
      </x:c>
      <x:c r="U452" s="12" t="n">
        <x:f t="shared" ca="1" si="31">T452*N452</x:f>
        <x:v>0.5128205130769231</x:v>
      </x:c>
      <x:c r="V452" s="12" t="n">
        <x:f t="shared" ca="1" si="32">U452/9</x:f>
        <x:v>0.05698005700854701</x:v>
      </x:c>
    </x:row>
    <x:row r="453">
      <x:c r="A453" s="10" t="s">
        <x:v>176</x:v>
      </x:c>
      <x:c r="B453" s="10" t="s">
        <x:v>93</x:v>
      </x:c>
      <x:c r="C453" s="10" t="s">
        <x:v>94</x:v>
      </x:c>
      <x:c r="D453" s="12">
        <x:v>100</x:v>
      </x:c>
      <x:c r="E453" s="10" t="s">
        <x:v>177</x:v>
      </x:c>
      <x:c r="F453" s="10" t="s">
        <x:v>145</x:v>
      </x:c>
      <x:c r="G453" s="10"/>
      <x:c r="H453" s="10" t="s">
        <x:v>146</x:v>
      </x:c>
      <x:c r="I453" s="10" t="s">
        <x:v>147</x:v>
      </x:c>
      <x:c r="J453" s="10" t="s">
        <x:v>178</x:v>
      </x:c>
      <x:c r="K453" s="10" t="s">
        <x:v>54</x:v>
      </x:c>
      <x:c r="L453" s="10" t="s">
        <x:v>164</x:v>
      </x:c>
      <x:c r="M453" s="10" t="s">
        <x:v>165</x:v>
      </x:c>
      <x:c r="N453" s="13">
        <x:v>6.6666666700000002E-2</x:v>
      </x:c>
      <x:c r="O453" s="13">
        <x:v>0.11111111110000001</x:v>
      </x:c>
      <x:c r="P453" s="13">
        <x:v>7.4074073999999997E-3</x:v>
      </x:c>
      <x:c r="Q453" s="11" t="b">
        <x:v>0</x:v>
      </x:c>
      <x:c r="R453" s="10"/>
      <x:c r="S453" s="10"/>
      <x:c r="T453" s="12" t="n">
        <x:f t="shared" ca="1" si="30">(COUNTIF($D$434:$D$460,"&lt;"&amp;D453)+(COUNTIF($D$434:$D$460,"="&amp;D453)-1)/2)/26*100</x:f>
        <x:v>100</x:v>
      </x:c>
      <x:c r="U453" s="12" t="n">
        <x:f t="shared" ca="1" si="31">T453*N453</x:f>
        <x:v>6.666666670000001</x:v>
      </x:c>
      <x:c r="V453" s="12" t="n">
        <x:f t="shared" ca="1" si="32">U453/9</x:f>
        <x:v>0.7407407411111112</x:v>
      </x:c>
    </x:row>
    <x:row r="454">
      <x:c r="A454" s="10" t="s">
        <x:v>176</x:v>
      </x:c>
      <x:c r="B454" s="10" t="s">
        <x:v>95</x:v>
      </x:c>
      <x:c r="C454" s="10" t="s">
        <x:v>96</x:v>
      </x:c>
      <x:c r="D454" s="12">
        <x:v>98.4</x:v>
      </x:c>
      <x:c r="E454" s="10" t="s">
        <x:v>177</x:v>
      </x:c>
      <x:c r="F454" s="10" t="s">
        <x:v>145</x:v>
      </x:c>
      <x:c r="G454" s="10"/>
      <x:c r="H454" s="10" t="s">
        <x:v>146</x:v>
      </x:c>
      <x:c r="I454" s="10" t="s">
        <x:v>147</x:v>
      </x:c>
      <x:c r="J454" s="10" t="s">
        <x:v>178</x:v>
      </x:c>
      <x:c r="K454" s="10" t="s">
        <x:v>54</x:v>
      </x:c>
      <x:c r="L454" s="10" t="s">
        <x:v>164</x:v>
      </x:c>
      <x:c r="M454" s="10" t="s">
        <x:v>165</x:v>
      </x:c>
      <x:c r="N454" s="13">
        <x:v>6.6666666700000002E-2</x:v>
      </x:c>
      <x:c r="O454" s="13">
        <x:v>0.11111111110000001</x:v>
      </x:c>
      <x:c r="P454" s="13">
        <x:v>7.4074073999999997E-3</x:v>
      </x:c>
      <x:c r="Q454" s="11" t="b">
        <x:v>0</x:v>
      </x:c>
      <x:c r="R454" s="10"/>
      <x:c r="S454" s="10"/>
      <x:c r="T454" s="12" t="n">
        <x:f t="shared" ca="1" si="30">(COUNTIF($D$434:$D$460,"&lt;"&amp;D454)+(COUNTIF($D$434:$D$460,"="&amp;D454)-1)/2)/26*100</x:f>
        <x:v>96.15384615384616</x:v>
      </x:c>
      <x:c r="U454" s="12" t="n">
        <x:f t="shared" ca="1" si="31">T454*N454</x:f>
        <x:v>6.410256413461539</x:v>
      </x:c>
      <x:c r="V454" s="12" t="n">
        <x:f t="shared" ca="1" si="32">U454/9</x:f>
        <x:v>0.7122507126068377</x:v>
      </x:c>
    </x:row>
    <x:row r="455">
      <x:c r="A455" s="10" t="s">
        <x:v>176</x:v>
      </x:c>
      <x:c r="B455" s="10" t="s">
        <x:v>97</x:v>
      </x:c>
      <x:c r="C455" s="10" t="s">
        <x:v>98</x:v>
      </x:c>
      <x:c r="D455" s="12">
        <x:v>83.8</x:v>
      </x:c>
      <x:c r="E455" s="10" t="s">
        <x:v>177</x:v>
      </x:c>
      <x:c r="F455" s="10" t="s">
        <x:v>145</x:v>
      </x:c>
      <x:c r="G455" s="10"/>
      <x:c r="H455" s="10" t="s">
        <x:v>146</x:v>
      </x:c>
      <x:c r="I455" s="10" t="s">
        <x:v>147</x:v>
      </x:c>
      <x:c r="J455" s="10" t="s">
        <x:v>178</x:v>
      </x:c>
      <x:c r="K455" s="10" t="s">
        <x:v>54</x:v>
      </x:c>
      <x:c r="L455" s="10" t="s">
        <x:v>164</x:v>
      </x:c>
      <x:c r="M455" s="10" t="s">
        <x:v>165</x:v>
      </x:c>
      <x:c r="N455" s="13">
        <x:v>6.6666666700000002E-2</x:v>
      </x:c>
      <x:c r="O455" s="13">
        <x:v>0.11111111110000001</x:v>
      </x:c>
      <x:c r="P455" s="13">
        <x:v>7.4074073999999997E-3</x:v>
      </x:c>
      <x:c r="Q455" s="11" t="b">
        <x:v>0</x:v>
      </x:c>
      <x:c r="R455" s="10"/>
      <x:c r="S455" s="10"/>
      <x:c r="T455" s="12" t="n">
        <x:f t="shared" ca="1" si="30">(COUNTIF($D$434:$D$460,"&lt;"&amp;D455)+(COUNTIF($D$434:$D$460,"="&amp;D455)-1)/2)/26*100</x:f>
        <x:v>46.15384615384615</x:v>
      </x:c>
      <x:c r="U455" s="12" t="n">
        <x:f t="shared" ca="1" si="31">T455*N455</x:f>
        <x:v>3.0769230784615385</x:v>
      </x:c>
      <x:c r="V455" s="12" t="n">
        <x:f t="shared" ca="1" si="32">U455/9</x:f>
        <x:v>0.34188034205128204</x:v>
      </x:c>
    </x:row>
    <x:row r="456">
      <x:c r="A456" s="10" t="s">
        <x:v>176</x:v>
      </x:c>
      <x:c r="B456" s="10" t="s">
        <x:v>99</x:v>
      </x:c>
      <x:c r="C456" s="10" t="s">
        <x:v>100</x:v>
      </x:c>
      <x:c r="D456" s="12">
        <x:v>94.6</x:v>
      </x:c>
      <x:c r="E456" s="10" t="s">
        <x:v>177</x:v>
      </x:c>
      <x:c r="F456" s="10" t="s">
        <x:v>145</x:v>
      </x:c>
      <x:c r="G456" s="10"/>
      <x:c r="H456" s="10" t="s">
        <x:v>146</x:v>
      </x:c>
      <x:c r="I456" s="10" t="s">
        <x:v>147</x:v>
      </x:c>
      <x:c r="J456" s="10" t="s">
        <x:v>178</x:v>
      </x:c>
      <x:c r="K456" s="10" t="s">
        <x:v>54</x:v>
      </x:c>
      <x:c r="L456" s="10" t="s">
        <x:v>164</x:v>
      </x:c>
      <x:c r="M456" s="10" t="s">
        <x:v>165</x:v>
      </x:c>
      <x:c r="N456" s="13">
        <x:v>6.6666666700000002E-2</x:v>
      </x:c>
      <x:c r="O456" s="13">
        <x:v>0.11111111110000001</x:v>
      </x:c>
      <x:c r="P456" s="13">
        <x:v>7.4074073999999997E-3</x:v>
      </x:c>
      <x:c r="Q456" s="11" t="b">
        <x:v>0</x:v>
      </x:c>
      <x:c r="R456" s="10"/>
      <x:c r="S456" s="10"/>
      <x:c r="T456" s="12" t="n">
        <x:f t="shared" ca="1" si="30">(COUNTIF($D$434:$D$460,"&lt;"&amp;D456)+(COUNTIF($D$434:$D$460,"="&amp;D456)-1)/2)/26*100</x:f>
        <x:v>76.92307692307693</x:v>
      </x:c>
      <x:c r="U456" s="12" t="n">
        <x:f t="shared" ca="1" si="31">T456*N456</x:f>
        <x:v>5.128205130769231</x:v>
      </x:c>
      <x:c r="V456" s="12" t="n">
        <x:f t="shared" ca="1" si="32">U456/9</x:f>
        <x:v>0.5698005700854701</x:v>
      </x:c>
    </x:row>
    <x:row r="457">
      <x:c r="A457" s="10" t="s">
        <x:v>176</x:v>
      </x:c>
      <x:c r="B457" s="10" t="s">
        <x:v>101</x:v>
      </x:c>
      <x:c r="C457" s="10" t="s">
        <x:v>102</x:v>
      </x:c>
      <x:c r="D457" s="12">
        <x:v>95.9</x:v>
      </x:c>
      <x:c r="E457" s="10" t="s">
        <x:v>177</x:v>
      </x:c>
      <x:c r="F457" s="10" t="s">
        <x:v>145</x:v>
      </x:c>
      <x:c r="G457" s="10"/>
      <x:c r="H457" s="10" t="s">
        <x:v>146</x:v>
      </x:c>
      <x:c r="I457" s="10" t="s">
        <x:v>147</x:v>
      </x:c>
      <x:c r="J457" s="10" t="s">
        <x:v>178</x:v>
      </x:c>
      <x:c r="K457" s="10" t="s">
        <x:v>54</x:v>
      </x:c>
      <x:c r="L457" s="10" t="s">
        <x:v>164</x:v>
      </x:c>
      <x:c r="M457" s="10" t="s">
        <x:v>165</x:v>
      </x:c>
      <x:c r="N457" s="13">
        <x:v>6.6666666700000002E-2</x:v>
      </x:c>
      <x:c r="O457" s="13">
        <x:v>0.11111111110000001</x:v>
      </x:c>
      <x:c r="P457" s="13">
        <x:v>7.4074073999999997E-3</x:v>
      </x:c>
      <x:c r="Q457" s="11" t="b">
        <x:v>0</x:v>
      </x:c>
      <x:c r="R457" s="10"/>
      <x:c r="S457" s="10"/>
      <x:c r="T457" s="12" t="n">
        <x:f t="shared" ca="1" si="30">(COUNTIF($D$434:$D$460,"&lt;"&amp;D457)+(COUNTIF($D$434:$D$460,"="&amp;D457)-1)/2)/26*100</x:f>
        <x:v>88.46153846153845</x:v>
      </x:c>
      <x:c r="U457" s="12" t="n">
        <x:f t="shared" ca="1" si="31">T457*N457</x:f>
        <x:v>5.897435900384615</x:v>
      </x:c>
      <x:c r="V457" s="12" t="n">
        <x:f t="shared" ca="1" si="32">U457/9</x:f>
        <x:v>0.6552706555982906</x:v>
      </x:c>
    </x:row>
    <x:row r="458">
      <x:c r="A458" s="10" t="s">
        <x:v>176</x:v>
      </x:c>
      <x:c r="B458" s="10" t="s">
        <x:v>103</x:v>
      </x:c>
      <x:c r="C458" s="10" t="s">
        <x:v>104</x:v>
      </x:c>
      <x:c r="D458" s="12">
        <x:v>89.7</x:v>
      </x:c>
      <x:c r="E458" s="10" t="s">
        <x:v>177</x:v>
      </x:c>
      <x:c r="F458" s="10" t="s">
        <x:v>145</x:v>
      </x:c>
      <x:c r="G458" s="10"/>
      <x:c r="H458" s="10" t="s">
        <x:v>146</x:v>
      </x:c>
      <x:c r="I458" s="10" t="s">
        <x:v>147</x:v>
      </x:c>
      <x:c r="J458" s="10" t="s">
        <x:v>178</x:v>
      </x:c>
      <x:c r="K458" s="10" t="s">
        <x:v>54</x:v>
      </x:c>
      <x:c r="L458" s="10" t="s">
        <x:v>164</x:v>
      </x:c>
      <x:c r="M458" s="10" t="s">
        <x:v>165</x:v>
      </x:c>
      <x:c r="N458" s="13">
        <x:v>6.6666666700000002E-2</x:v>
      </x:c>
      <x:c r="O458" s="13">
        <x:v>0.11111111110000001</x:v>
      </x:c>
      <x:c r="P458" s="13">
        <x:v>7.4074073999999997E-3</x:v>
      </x:c>
      <x:c r="Q458" s="11" t="b">
        <x:v>0</x:v>
      </x:c>
      <x:c r="R458" s="10"/>
      <x:c r="S458" s="10"/>
      <x:c r="T458" s="12" t="n">
        <x:f t="shared" ca="1" si="30">(COUNTIF($D$434:$D$460,"&lt;"&amp;D458)+(COUNTIF($D$434:$D$460,"="&amp;D458)-1)/2)/26*100</x:f>
        <x:v>65.38461538461539</x:v>
      </x:c>
      <x:c r="U458" s="12" t="n">
        <x:f t="shared" ca="1" si="31">T458*N458</x:f>
        <x:v>4.358974361153846</x:v>
      </x:c>
      <x:c r="V458" s="12" t="n">
        <x:f t="shared" ca="1" si="32">U458/9</x:f>
        <x:v>0.4843304845726496</x:v>
      </x:c>
    </x:row>
    <x:row r="459">
      <x:c r="A459" s="10" t="s">
        <x:v>176</x:v>
      </x:c>
      <x:c r="B459" s="10" t="s">
        <x:v>105</x:v>
      </x:c>
      <x:c r="C459" s="10" t="s">
        <x:v>106</x:v>
      </x:c>
      <x:c r="D459" s="12">
        <x:v>79.599999999999994</x:v>
      </x:c>
      <x:c r="E459" s="10" t="s">
        <x:v>177</x:v>
      </x:c>
      <x:c r="F459" s="10" t="s">
        <x:v>145</x:v>
      </x:c>
      <x:c r="G459" s="10"/>
      <x:c r="H459" s="10" t="s">
        <x:v>146</x:v>
      </x:c>
      <x:c r="I459" s="10" t="s">
        <x:v>147</x:v>
      </x:c>
      <x:c r="J459" s="10" t="s">
        <x:v>178</x:v>
      </x:c>
      <x:c r="K459" s="10" t="s">
        <x:v>54</x:v>
      </x:c>
      <x:c r="L459" s="10" t="s">
        <x:v>164</x:v>
      </x:c>
      <x:c r="M459" s="10" t="s">
        <x:v>165</x:v>
      </x:c>
      <x:c r="N459" s="13">
        <x:v>6.6666666700000002E-2</x:v>
      </x:c>
      <x:c r="O459" s="13">
        <x:v>0.11111111110000001</x:v>
      </x:c>
      <x:c r="P459" s="13">
        <x:v>7.4074073999999997E-3</x:v>
      </x:c>
      <x:c r="Q459" s="11" t="b">
        <x:v>0</x:v>
      </x:c>
      <x:c r="R459" s="10"/>
      <x:c r="S459" s="10"/>
      <x:c r="T459" s="12" t="n">
        <x:f t="shared" ca="1" si="30">(COUNTIF($D$434:$D$460,"&lt;"&amp;D459)+(COUNTIF($D$434:$D$460,"="&amp;D459)-1)/2)/26*100</x:f>
        <x:v>38.46153846153847</x:v>
      </x:c>
      <x:c r="U459" s="12" t="n">
        <x:f t="shared" ca="1" si="31">T459*N459</x:f>
        <x:v>2.5641025653846157</x:v>
      </x:c>
      <x:c r="V459" s="12" t="n">
        <x:f t="shared" ca="1" si="32">U459/9</x:f>
        <x:v>0.28490028504273507</x:v>
      </x:c>
    </x:row>
    <x:row r="460">
      <x:c r="A460" s="10" t="s">
        <x:v>176</x:v>
      </x:c>
      <x:c r="B460" s="10" t="s">
        <x:v>107</x:v>
      </x:c>
      <x:c r="C460" s="10" t="s">
        <x:v>108</x:v>
      </x:c>
      <x:c r="D460" s="12">
        <x:v>73</x:v>
      </x:c>
      <x:c r="E460" s="10" t="s">
        <x:v>177</x:v>
      </x:c>
      <x:c r="F460" s="10" t="s">
        <x:v>145</x:v>
      </x:c>
      <x:c r="G460" s="10"/>
      <x:c r="H460" s="10" t="s">
        <x:v>146</x:v>
      </x:c>
      <x:c r="I460" s="10" t="s">
        <x:v>147</x:v>
      </x:c>
      <x:c r="J460" s="10" t="s">
        <x:v>178</x:v>
      </x:c>
      <x:c r="K460" s="10" t="s">
        <x:v>54</x:v>
      </x:c>
      <x:c r="L460" s="10" t="s">
        <x:v>164</x:v>
      </x:c>
      <x:c r="M460" s="10" t="s">
        <x:v>165</x:v>
      </x:c>
      <x:c r="N460" s="13">
        <x:v>6.6666666700000002E-2</x:v>
      </x:c>
      <x:c r="O460" s="13">
        <x:v>0.11111111110000001</x:v>
      </x:c>
      <x:c r="P460" s="13">
        <x:v>7.4074073999999997E-3</x:v>
      </x:c>
      <x:c r="Q460" s="11" t="b">
        <x:v>0</x:v>
      </x:c>
      <x:c r="R460" s="10"/>
      <x:c r="S460" s="10"/>
      <x:c r="T460" s="12" t="n">
        <x:f t="shared" ca="1" si="30">(COUNTIF($D$434:$D$460,"&lt;"&amp;D460)+(COUNTIF($D$434:$D$460,"="&amp;D460)-1)/2)/26*100</x:f>
        <x:v>19.230769230769234</x:v>
      </x:c>
      <x:c r="U460" s="12" t="n">
        <x:f t="shared" ca="1" si="31">T460*N460</x:f>
        <x:v>1.2820512826923078</x:v>
      </x:c>
      <x:c r="V460" s="12" t="n">
        <x:f t="shared" ca="1" si="32">U460/9</x:f>
        <x:v>0.14245014252136753</x:v>
      </x:c>
    </x:row>
    <x:row r="461">
      <x:c r="A461" s="10" t="s">
        <x:v>179</x:v>
      </x:c>
      <x:c r="B461" s="10" t="s">
        <x:v>48</x:v>
      </x:c>
      <x:c r="C461" s="10" t="s">
        <x:v>49</x:v>
      </x:c>
      <x:c r="D461" s="12">
        <x:v>1</x:v>
      </x:c>
      <x:c r="E461" s="10" t="s">
        <x:v>180</x:v>
      </x:c>
      <x:c r="F461" s="10" t="s">
        <x:v>145</x:v>
      </x:c>
      <x:c r="G461" s="10"/>
      <x:c r="H461" s="10" t="s">
        <x:v>146</x:v>
      </x:c>
      <x:c r="I461" s="10" t="s">
        <x:v>147</x:v>
      </x:c>
      <x:c r="J461" s="10" t="s">
        <x:v>181</x:v>
      </x:c>
      <x:c r="K461" s="10" t="s">
        <x:v>54</x:v>
      </x:c>
      <x:c r="L461" s="10" t="s">
        <x:v>182</x:v>
      </x:c>
      <x:c r="M461" s="10" t="s">
        <x:v>165</x:v>
      </x:c>
      <x:c r="N461" s="13">
        <x:v>4.16666667E-2</x:v>
      </x:c>
      <x:c r="O461" s="13">
        <x:v>0.11111111110000001</x:v>
      </x:c>
      <x:c r="P461" s="13">
        <x:v>4.6296295999999999E-3</x:v>
      </x:c>
      <x:c r="Q461" s="11" t="b">
        <x:v>0</x:v>
      </x:c>
      <x:c r="R461" s="10"/>
      <x:c r="S461" s="10"/>
      <x:c r="T461" s="12" t="n">
        <x:f t="shared" ref="T461:T487" ca="1" si="33">(COUNTIF($D$461:$D$487,"&lt;"&amp;D461)+(COUNTIF($D$461:$D$487,"="&amp;D461)-1)/2)/26*100</x:f>
        <x:v>92.3076923076923</x:v>
      </x:c>
      <x:c r="U461" s="12" t="n">
        <x:f t="shared" ca="1" si="31">T461*N461</x:f>
        <x:v>3.8461538492307694</x:v>
      </x:c>
      <x:c r="V461" s="12" t="n">
        <x:f t="shared" ca="1" si="32">U461/9</x:f>
        <x:v>0.4273504276923077</x:v>
      </x:c>
    </x:row>
    <x:row r="462">
      <x:c r="A462" s="10" t="s">
        <x:v>179</x:v>
      </x:c>
      <x:c r="B462" s="10" t="s">
        <x:v>57</x:v>
      </x:c>
      <x:c r="C462" s="10" t="s">
        <x:v>58</x:v>
      </x:c>
      <x:c r="D462" s="12">
        <x:v>0.91</x:v>
      </x:c>
      <x:c r="E462" s="10" t="s">
        <x:v>180</x:v>
      </x:c>
      <x:c r="F462" s="10" t="s">
        <x:v>145</x:v>
      </x:c>
      <x:c r="G462" s="10"/>
      <x:c r="H462" s="10" t="s">
        <x:v>146</x:v>
      </x:c>
      <x:c r="I462" s="10" t="s">
        <x:v>147</x:v>
      </x:c>
      <x:c r="J462" s="10" t="s">
        <x:v>181</x:v>
      </x:c>
      <x:c r="K462" s="10" t="s">
        <x:v>54</x:v>
      </x:c>
      <x:c r="L462" s="10" t="s">
        <x:v>182</x:v>
      </x:c>
      <x:c r="M462" s="10" t="s">
        <x:v>165</x:v>
      </x:c>
      <x:c r="N462" s="13">
        <x:v>4.16666667E-2</x:v>
      </x:c>
      <x:c r="O462" s="13">
        <x:v>0.11111111110000001</x:v>
      </x:c>
      <x:c r="P462" s="13">
        <x:v>4.6296295999999999E-3</x:v>
      </x:c>
      <x:c r="Q462" s="11" t="b">
        <x:v>0</x:v>
      </x:c>
      <x:c r="R462" s="10"/>
      <x:c r="S462" s="10"/>
      <x:c r="T462" s="12" t="n">
        <x:f t="shared" ca="1" si="33">(COUNTIF($D$461:$D$487,"&lt;"&amp;D462)+(COUNTIF($D$461:$D$487,"="&amp;D462)-1)/2)/26*100</x:f>
        <x:v>80.76923076923077</x:v>
      </x:c>
      <x:c r="U462" s="12" t="n">
        <x:f t="shared" ca="1" si="31">T462*N462</x:f>
        <x:v>3.365384618076923</x:v>
      </x:c>
      <x:c r="V462" s="12" t="n">
        <x:f t="shared" ca="1" si="32">U462/9</x:f>
        <x:v>0.37393162423076926</x:v>
      </x:c>
    </x:row>
    <x:row r="463">
      <x:c r="A463" s="10" t="s">
        <x:v>179</x:v>
      </x:c>
      <x:c r="B463" s="10" t="s">
        <x:v>59</x:v>
      </x:c>
      <x:c r="C463" s="10" t="s">
        <x:v>60</x:v>
      </x:c>
      <x:c r="D463" s="12">
        <x:v>0.27</x:v>
      </x:c>
      <x:c r="E463" s="10" t="s">
        <x:v>180</x:v>
      </x:c>
      <x:c r="F463" s="10" t="s">
        <x:v>145</x:v>
      </x:c>
      <x:c r="G463" s="10"/>
      <x:c r="H463" s="10" t="s">
        <x:v>146</x:v>
      </x:c>
      <x:c r="I463" s="10" t="s">
        <x:v>147</x:v>
      </x:c>
      <x:c r="J463" s="10" t="s">
        <x:v>181</x:v>
      </x:c>
      <x:c r="K463" s="10" t="s">
        <x:v>54</x:v>
      </x:c>
      <x:c r="L463" s="10" t="s">
        <x:v>182</x:v>
      </x:c>
      <x:c r="M463" s="10" t="s">
        <x:v>165</x:v>
      </x:c>
      <x:c r="N463" s="13">
        <x:v>4.16666667E-2</x:v>
      </x:c>
      <x:c r="O463" s="13">
        <x:v>0.11111111110000001</x:v>
      </x:c>
      <x:c r="P463" s="13">
        <x:v>4.6296295999999999E-3</x:v>
      </x:c>
      <x:c r="Q463" s="11" t="b">
        <x:v>0</x:v>
      </x:c>
      <x:c r="R463" s="10"/>
      <x:c r="S463" s="10"/>
      <x:c r="T463" s="12" t="n">
        <x:f t="shared" ca="1" si="33">(COUNTIF($D$461:$D$487,"&lt;"&amp;D463)+(COUNTIF($D$461:$D$487,"="&amp;D463)-1)/2)/26*100</x:f>
        <x:v>15.384615384615385</x:v>
      </x:c>
      <x:c r="U463" s="12" t="n">
        <x:f t="shared" ca="1" si="31">T463*N463</x:f>
        <x:v>0.6410256415384615</x:v>
      </x:c>
      <x:c r="V463" s="12" t="n">
        <x:f t="shared" ca="1" si="32">U463/9</x:f>
        <x:v>0.07122507128205129</x:v>
      </x:c>
    </x:row>
    <x:row r="464">
      <x:c r="A464" s="10" t="s">
        <x:v>179</x:v>
      </x:c>
      <x:c r="B464" s="10" t="s">
        <x:v>61</x:v>
      </x:c>
      <x:c r="C464" s="10" t="s">
        <x:v>62</x:v>
      </x:c>
      <x:c r="D464" s="12">
        <x:v>0.26</x:v>
      </x:c>
      <x:c r="E464" s="10" t="s">
        <x:v>180</x:v>
      </x:c>
      <x:c r="F464" s="10" t="s">
        <x:v>145</x:v>
      </x:c>
      <x:c r="G464" s="10"/>
      <x:c r="H464" s="10" t="s">
        <x:v>146</x:v>
      </x:c>
      <x:c r="I464" s="10" t="s">
        <x:v>147</x:v>
      </x:c>
      <x:c r="J464" s="10" t="s">
        <x:v>181</x:v>
      </x:c>
      <x:c r="K464" s="10" t="s">
        <x:v>54</x:v>
      </x:c>
      <x:c r="L464" s="10" t="s">
        <x:v>182</x:v>
      </x:c>
      <x:c r="M464" s="10" t="s">
        <x:v>165</x:v>
      </x:c>
      <x:c r="N464" s="13">
        <x:v>4.16666667E-2</x:v>
      </x:c>
      <x:c r="O464" s="13">
        <x:v>0.11111111110000001</x:v>
      </x:c>
      <x:c r="P464" s="13">
        <x:v>4.6296295999999999E-3</x:v>
      </x:c>
      <x:c r="Q464" s="11" t="b">
        <x:v>0</x:v>
      </x:c>
      <x:c r="R464" s="10"/>
      <x:c r="S464" s="10"/>
      <x:c r="T464" s="12" t="n">
        <x:f t="shared" ca="1" si="33">(COUNTIF($D$461:$D$487,"&lt;"&amp;D464)+(COUNTIF($D$461:$D$487,"="&amp;D464)-1)/2)/26*100</x:f>
        <x:v>11.538461538461538</x:v>
      </x:c>
      <x:c r="U464" s="12" t="n">
        <x:f t="shared" ca="1" si="31">T464*N464</x:f>
        <x:v>0.4807692311538462</x:v>
      </x:c>
      <x:c r="V464" s="12" t="n">
        <x:f t="shared" ca="1" si="32">U464/9</x:f>
        <x:v>0.05341880346153846</x:v>
      </x:c>
    </x:row>
    <x:row r="465">
      <x:c r="A465" s="10" t="s">
        <x:v>179</x:v>
      </x:c>
      <x:c r="B465" s="10" t="s">
        <x:v>63</x:v>
      </x:c>
      <x:c r="C465" s="10" t="s">
        <x:v>64</x:v>
      </x:c>
      <x:c r="D465" s="12">
        <x:v>0.63</x:v>
      </x:c>
      <x:c r="E465" s="10" t="s">
        <x:v>180</x:v>
      </x:c>
      <x:c r="F465" s="10" t="s">
        <x:v>145</x:v>
      </x:c>
      <x:c r="G465" s="10"/>
      <x:c r="H465" s="10" t="s">
        <x:v>146</x:v>
      </x:c>
      <x:c r="I465" s="10" t="s">
        <x:v>147</x:v>
      </x:c>
      <x:c r="J465" s="10" t="s">
        <x:v>181</x:v>
      </x:c>
      <x:c r="K465" s="10" t="s">
        <x:v>54</x:v>
      </x:c>
      <x:c r="L465" s="10" t="s">
        <x:v>182</x:v>
      </x:c>
      <x:c r="M465" s="10" t="s">
        <x:v>165</x:v>
      </x:c>
      <x:c r="N465" s="13">
        <x:v>4.16666667E-2</x:v>
      </x:c>
      <x:c r="O465" s="13">
        <x:v>0.11111111110000001</x:v>
      </x:c>
      <x:c r="P465" s="13">
        <x:v>4.6296295999999999E-3</x:v>
      </x:c>
      <x:c r="Q465" s="11" t="b">
        <x:v>0</x:v>
      </x:c>
      <x:c r="R465" s="10"/>
      <x:c r="S465" s="10"/>
      <x:c r="T465" s="12" t="n">
        <x:f t="shared" ca="1" si="33">(COUNTIF($D$461:$D$487,"&lt;"&amp;D465)+(COUNTIF($D$461:$D$487,"="&amp;D465)-1)/2)/26*100</x:f>
        <x:v>53.84615384615385</x:v>
      </x:c>
      <x:c r="U465" s="12" t="n">
        <x:f t="shared" ca="1" si="31">T465*N465</x:f>
        <x:v>2.2435897453846154</x:v>
      </x:c>
      <x:c r="V465" s="12" t="n">
        <x:f t="shared" ca="1" si="32">U465/9</x:f>
        <x:v>0.2492877494871795</x:v>
      </x:c>
    </x:row>
    <x:row r="466">
      <x:c r="A466" s="10" t="s">
        <x:v>179</x:v>
      </x:c>
      <x:c r="B466" s="10" t="s">
        <x:v>65</x:v>
      </x:c>
      <x:c r="C466" s="10" t="s">
        <x:v>66</x:v>
      </x:c>
      <x:c r="D466" s="12">
        <x:v>0.92</x:v>
      </x:c>
      <x:c r="E466" s="10" t="s">
        <x:v>180</x:v>
      </x:c>
      <x:c r="F466" s="10" t="s">
        <x:v>145</x:v>
      </x:c>
      <x:c r="G466" s="10"/>
      <x:c r="H466" s="10" t="s">
        <x:v>146</x:v>
      </x:c>
      <x:c r="I466" s="10" t="s">
        <x:v>147</x:v>
      </x:c>
      <x:c r="J466" s="10" t="s">
        <x:v>181</x:v>
      </x:c>
      <x:c r="K466" s="10" t="s">
        <x:v>54</x:v>
      </x:c>
      <x:c r="L466" s="10" t="s">
        <x:v>182</x:v>
      </x:c>
      <x:c r="M466" s="10" t="s">
        <x:v>165</x:v>
      </x:c>
      <x:c r="N466" s="13">
        <x:v>4.16666667E-2</x:v>
      </x:c>
      <x:c r="O466" s="13">
        <x:v>0.11111111110000001</x:v>
      </x:c>
      <x:c r="P466" s="13">
        <x:v>4.6296295999999999E-3</x:v>
      </x:c>
      <x:c r="Q466" s="11" t="b">
        <x:v>0</x:v>
      </x:c>
      <x:c r="R466" s="10"/>
      <x:c r="S466" s="10"/>
      <x:c r="T466" s="12" t="n">
        <x:f t="shared" ca="1" si="33">(COUNTIF($D$461:$D$487,"&lt;"&amp;D466)+(COUNTIF($D$461:$D$487,"="&amp;D466)-1)/2)/26*100</x:f>
        <x:v>84.61538461538461</x:v>
      </x:c>
      <x:c r="U466" s="12" t="n">
        <x:f t="shared" ca="1" si="31">T466*N466</x:f>
        <x:v>3.5256410284615383</x:v>
      </x:c>
      <x:c r="V466" s="12" t="n">
        <x:f t="shared" ca="1" si="32">U466/9</x:f>
        <x:v>0.391737892051282</x:v>
      </x:c>
    </x:row>
    <x:row r="467">
      <x:c r="A467" s="10" t="s">
        <x:v>179</x:v>
      </x:c>
      <x:c r="B467" s="10" t="s">
        <x:v>67</x:v>
      </x:c>
      <x:c r="C467" s="10" t="s">
        <x:v>68</x:v>
      </x:c>
      <x:c r="D467" s="12">
        <x:v>1.1200000000000001</x:v>
      </x:c>
      <x:c r="E467" s="10" t="s">
        <x:v>180</x:v>
      </x:c>
      <x:c r="F467" s="10" t="s">
        <x:v>145</x:v>
      </x:c>
      <x:c r="G467" s="10"/>
      <x:c r="H467" s="10" t="s">
        <x:v>146</x:v>
      </x:c>
      <x:c r="I467" s="10" t="s">
        <x:v>147</x:v>
      </x:c>
      <x:c r="J467" s="10" t="s">
        <x:v>181</x:v>
      </x:c>
      <x:c r="K467" s="10" t="s">
        <x:v>54</x:v>
      </x:c>
      <x:c r="L467" s="10" t="s">
        <x:v>182</x:v>
      </x:c>
      <x:c r="M467" s="10" t="s">
        <x:v>165</x:v>
      </x:c>
      <x:c r="N467" s="13">
        <x:v>4.16666667E-2</x:v>
      </x:c>
      <x:c r="O467" s="13">
        <x:v>0.11111111110000001</x:v>
      </x:c>
      <x:c r="P467" s="13">
        <x:v>4.6296295999999999E-3</x:v>
      </x:c>
      <x:c r="Q467" s="11" t="b">
        <x:v>0</x:v>
      </x:c>
      <x:c r="R467" s="10"/>
      <x:c r="S467" s="10"/>
      <x:c r="T467" s="12" t="n">
        <x:f t="shared" ca="1" si="33">(COUNTIF($D$461:$D$487,"&lt;"&amp;D467)+(COUNTIF($D$461:$D$487,"="&amp;D467)-1)/2)/26*100</x:f>
        <x:v>100</x:v>
      </x:c>
      <x:c r="U467" s="12" t="n">
        <x:f t="shared" ca="1" si="31">T467*N467</x:f>
        <x:v>4.16666667</x:v>
      </x:c>
      <x:c r="V467" s="12" t="n">
        <x:f t="shared" ca="1" si="32">U467/9</x:f>
        <x:v>0.4629629633333333</x:v>
      </x:c>
    </x:row>
    <x:row r="468">
      <x:c r="A468" s="10" t="s">
        <x:v>179</x:v>
      </x:c>
      <x:c r="B468" s="10" t="s">
        <x:v>69</x:v>
      </x:c>
      <x:c r="C468" s="10" t="s">
        <x:v>70</x:v>
      </x:c>
      <x:c r="D468" s="12">
        <x:v>0.78</x:v>
      </x:c>
      <x:c r="E468" s="10" t="s">
        <x:v>180</x:v>
      </x:c>
      <x:c r="F468" s="10" t="s">
        <x:v>145</x:v>
      </x:c>
      <x:c r="G468" s="10"/>
      <x:c r="H468" s="10" t="s">
        <x:v>146</x:v>
      </x:c>
      <x:c r="I468" s="10" t="s">
        <x:v>147</x:v>
      </x:c>
      <x:c r="J468" s="10" t="s">
        <x:v>181</x:v>
      </x:c>
      <x:c r="K468" s="10" t="s">
        <x:v>54</x:v>
      </x:c>
      <x:c r="L468" s="10" t="s">
        <x:v>182</x:v>
      </x:c>
      <x:c r="M468" s="10" t="s">
        <x:v>165</x:v>
      </x:c>
      <x:c r="N468" s="13">
        <x:v>4.16666667E-2</x:v>
      </x:c>
      <x:c r="O468" s="13">
        <x:v>0.11111111110000001</x:v>
      </x:c>
      <x:c r="P468" s="13">
        <x:v>4.6296295999999999E-3</x:v>
      </x:c>
      <x:c r="Q468" s="11" t="b">
        <x:v>0</x:v>
      </x:c>
      <x:c r="R468" s="10"/>
      <x:c r="S468" s="10"/>
      <x:c r="T468" s="12" t="n">
        <x:f t="shared" ca="1" si="33">(COUNTIF($D$461:$D$487,"&lt;"&amp;D468)+(COUNTIF($D$461:$D$487,"="&amp;D468)-1)/2)/26*100</x:f>
        <x:v>76.92307692307693</x:v>
      </x:c>
      <x:c r="U468" s="12" t="n">
        <x:f t="shared" ca="1" si="31">T468*N468</x:f>
        <x:v>3.205128207692308</x:v>
      </x:c>
      <x:c r="V468" s="12" t="n">
        <x:f t="shared" ca="1" si="32">U468/9</x:f>
        <x:v>0.35612535641025644</x:v>
      </x:c>
    </x:row>
    <x:row r="469">
      <x:c r="A469" s="10" t="s">
        <x:v>179</x:v>
      </x:c>
      <x:c r="B469" s="10" t="s">
        <x:v>71</x:v>
      </x:c>
      <x:c r="C469" s="10" t="s">
        <x:v>72</x:v>
      </x:c>
      <x:c r="D469" s="12">
        <x:v>0.69</x:v>
      </x:c>
      <x:c r="E469" s="10" t="s">
        <x:v>180</x:v>
      </x:c>
      <x:c r="F469" s="10" t="s">
        <x:v>145</x:v>
      </x:c>
      <x:c r="G469" s="10"/>
      <x:c r="H469" s="10" t="s">
        <x:v>146</x:v>
      </x:c>
      <x:c r="I469" s="10" t="s">
        <x:v>147</x:v>
      </x:c>
      <x:c r="J469" s="10" t="s">
        <x:v>181</x:v>
      </x:c>
      <x:c r="K469" s="10" t="s">
        <x:v>54</x:v>
      </x:c>
      <x:c r="L469" s="10" t="s">
        <x:v>182</x:v>
      </x:c>
      <x:c r="M469" s="10" t="s">
        <x:v>165</x:v>
      </x:c>
      <x:c r="N469" s="13">
        <x:v>4.16666667E-2</x:v>
      </x:c>
      <x:c r="O469" s="13">
        <x:v>0.11111111110000001</x:v>
      </x:c>
      <x:c r="P469" s="13">
        <x:v>4.6296295999999999E-3</x:v>
      </x:c>
      <x:c r="Q469" s="11" t="b">
        <x:v>0</x:v>
      </x:c>
      <x:c r="R469" s="10"/>
      <x:c r="S469" s="10"/>
      <x:c r="T469" s="12" t="n">
        <x:f t="shared" ca="1" si="33">(COUNTIF($D$461:$D$487,"&lt;"&amp;D469)+(COUNTIF($D$461:$D$487,"="&amp;D469)-1)/2)/26*100</x:f>
        <x:v>69.23076923076923</x:v>
      </x:c>
      <x:c r="U469" s="12" t="n">
        <x:f t="shared" ca="1" si="31">T469*N469</x:f>
        <x:v>2.884615386923077</x:v>
      </x:c>
      <x:c r="V469" s="12" t="n">
        <x:f t="shared" ca="1" si="32">U469/9</x:f>
        <x:v>0.32051282076923077</x:v>
      </x:c>
    </x:row>
    <x:row r="470">
      <x:c r="A470" s="10" t="s">
        <x:v>179</x:v>
      </x:c>
      <x:c r="B470" s="10" t="s">
        <x:v>73</x:v>
      </x:c>
      <x:c r="C470" s="10" t="s">
        <x:v>74</x:v>
      </x:c>
      <x:c r="D470" s="12">
        <x:v>0.66</x:v>
      </x:c>
      <x:c r="E470" s="10" t="s">
        <x:v>180</x:v>
      </x:c>
      <x:c r="F470" s="10" t="s">
        <x:v>145</x:v>
      </x:c>
      <x:c r="G470" s="10"/>
      <x:c r="H470" s="10" t="s">
        <x:v>146</x:v>
      </x:c>
      <x:c r="I470" s="10" t="s">
        <x:v>147</x:v>
      </x:c>
      <x:c r="J470" s="10" t="s">
        <x:v>181</x:v>
      </x:c>
      <x:c r="K470" s="10" t="s">
        <x:v>54</x:v>
      </x:c>
      <x:c r="L470" s="10" t="s">
        <x:v>182</x:v>
      </x:c>
      <x:c r="M470" s="10" t="s">
        <x:v>165</x:v>
      </x:c>
      <x:c r="N470" s="13">
        <x:v>4.16666667E-2</x:v>
      </x:c>
      <x:c r="O470" s="13">
        <x:v>0.11111111110000001</x:v>
      </x:c>
      <x:c r="P470" s="13">
        <x:v>4.6296295999999999E-3</x:v>
      </x:c>
      <x:c r="Q470" s="11" t="b">
        <x:v>0</x:v>
      </x:c>
      <x:c r="R470" s="10"/>
      <x:c r="S470" s="10"/>
      <x:c r="T470" s="12" t="n">
        <x:f t="shared" ca="1" si="33">(COUNTIF($D$461:$D$487,"&lt;"&amp;D470)+(COUNTIF($D$461:$D$487,"="&amp;D470)-1)/2)/26*100</x:f>
        <x:v>61.53846153846154</x:v>
      </x:c>
      <x:c r="U470" s="12" t="n">
        <x:f t="shared" ca="1" si="31">T470*N470</x:f>
        <x:v>2.564102566153846</x:v>
      </x:c>
      <x:c r="V470" s="12" t="n">
        <x:f t="shared" ca="1" si="32">U470/9</x:f>
        <x:v>0.28490028512820514</x:v>
      </x:c>
    </x:row>
    <x:row r="471">
      <x:c r="A471" s="10" t="s">
        <x:v>179</x:v>
      </x:c>
      <x:c r="B471" s="10" t="s">
        <x:v>75</x:v>
      </x:c>
      <x:c r="C471" s="10" t="s">
        <x:v>76</x:v>
      </x:c>
      <x:c r="D471" s="12">
        <x:v>1.02</x:v>
      </x:c>
      <x:c r="E471" s="10" t="s">
        <x:v>180</x:v>
      </x:c>
      <x:c r="F471" s="10" t="s">
        <x:v>145</x:v>
      </x:c>
      <x:c r="G471" s="10"/>
      <x:c r="H471" s="10" t="s">
        <x:v>146</x:v>
      </x:c>
      <x:c r="I471" s="10" t="s">
        <x:v>147</x:v>
      </x:c>
      <x:c r="J471" s="10" t="s">
        <x:v>181</x:v>
      </x:c>
      <x:c r="K471" s="10" t="s">
        <x:v>54</x:v>
      </x:c>
      <x:c r="L471" s="10" t="s">
        <x:v>182</x:v>
      </x:c>
      <x:c r="M471" s="10" t="s">
        <x:v>165</x:v>
      </x:c>
      <x:c r="N471" s="13">
        <x:v>4.16666667E-2</x:v>
      </x:c>
      <x:c r="O471" s="13">
        <x:v>0.11111111110000001</x:v>
      </x:c>
      <x:c r="P471" s="13">
        <x:v>4.6296295999999999E-3</x:v>
      </x:c>
      <x:c r="Q471" s="11" t="b">
        <x:v>0</x:v>
      </x:c>
      <x:c r="R471" s="10"/>
      <x:c r="S471" s="10"/>
      <x:c r="T471" s="12" t="n">
        <x:f t="shared" ca="1" si="33">(COUNTIF($D$461:$D$487,"&lt;"&amp;D471)+(COUNTIF($D$461:$D$487,"="&amp;D471)-1)/2)/26*100</x:f>
        <x:v>96.15384615384616</x:v>
      </x:c>
      <x:c r="U471" s="12" t="n">
        <x:f t="shared" ca="1" si="31">T471*N471</x:f>
        <x:v>4.006410259615385</x:v>
      </x:c>
      <x:c r="V471" s="12" t="n">
        <x:f t="shared" ca="1" si="32">U471/9</x:f>
        <x:v>0.44515669551282055</x:v>
      </x:c>
    </x:row>
    <x:row r="472">
      <x:c r="A472" s="10" t="s">
        <x:v>179</x:v>
      </x:c>
      <x:c r="B472" s="10" t="s">
        <x:v>77</x:v>
      </x:c>
      <x:c r="C472" s="10" t="s">
        <x:v>78</x:v>
      </x:c>
      <x:c r="D472" s="12">
        <x:v>0.7</x:v>
      </x:c>
      <x:c r="E472" s="10" t="s">
        <x:v>180</x:v>
      </x:c>
      <x:c r="F472" s="10" t="s">
        <x:v>145</x:v>
      </x:c>
      <x:c r="G472" s="10"/>
      <x:c r="H472" s="10" t="s">
        <x:v>146</x:v>
      </x:c>
      <x:c r="I472" s="10" t="s">
        <x:v>147</x:v>
      </x:c>
      <x:c r="J472" s="10" t="s">
        <x:v>181</x:v>
      </x:c>
      <x:c r="K472" s="10" t="s">
        <x:v>54</x:v>
      </x:c>
      <x:c r="L472" s="10" t="s">
        <x:v>182</x:v>
      </x:c>
      <x:c r="M472" s="10" t="s">
        <x:v>165</x:v>
      </x:c>
      <x:c r="N472" s="13">
        <x:v>4.16666667E-2</x:v>
      </x:c>
      <x:c r="O472" s="13">
        <x:v>0.11111111110000001</x:v>
      </x:c>
      <x:c r="P472" s="13">
        <x:v>4.6296295999999999E-3</x:v>
      </x:c>
      <x:c r="Q472" s="11" t="b">
        <x:v>0</x:v>
      </x:c>
      <x:c r="R472" s="10"/>
      <x:c r="S472" s="10"/>
      <x:c r="T472" s="12" t="n">
        <x:f t="shared" ca="1" si="33">(COUNTIF($D$461:$D$487,"&lt;"&amp;D472)+(COUNTIF($D$461:$D$487,"="&amp;D472)-1)/2)/26*100</x:f>
        <x:v>73.07692307692307</x:v>
      </x:c>
      <x:c r="U472" s="12" t="n">
        <x:f t="shared" ca="1" si="31">T472*N472</x:f>
        <x:v>3.044871797307692</x:v>
      </x:c>
      <x:c r="V472" s="12" t="n">
        <x:f t="shared" ca="1" si="32">U472/9</x:f>
        <x:v>0.3383190885897436</x:v>
      </x:c>
    </x:row>
    <x:row r="473">
      <x:c r="A473" s="10" t="s">
        <x:v>179</x:v>
      </x:c>
      <x:c r="B473" s="10" t="s">
        <x:v>79</x:v>
      </x:c>
      <x:c r="C473" s="10" t="s">
        <x:v>80</x:v>
      </x:c>
      <x:c r="D473" s="12">
        <x:v>0.61</x:v>
      </x:c>
      <x:c r="E473" s="10" t="s">
        <x:v>180</x:v>
      </x:c>
      <x:c r="F473" s="10" t="s">
        <x:v>145</x:v>
      </x:c>
      <x:c r="G473" s="10"/>
      <x:c r="H473" s="10" t="s">
        <x:v>146</x:v>
      </x:c>
      <x:c r="I473" s="10" t="s">
        <x:v>147</x:v>
      </x:c>
      <x:c r="J473" s="10" t="s">
        <x:v>181</x:v>
      </x:c>
      <x:c r="K473" s="10" t="s">
        <x:v>54</x:v>
      </x:c>
      <x:c r="L473" s="10" t="s">
        <x:v>182</x:v>
      </x:c>
      <x:c r="M473" s="10" t="s">
        <x:v>165</x:v>
      </x:c>
      <x:c r="N473" s="13">
        <x:v>4.16666667E-2</x:v>
      </x:c>
      <x:c r="O473" s="13">
        <x:v>0.11111111110000001</x:v>
      </x:c>
      <x:c r="P473" s="13">
        <x:v>4.6296295999999999E-3</x:v>
      </x:c>
      <x:c r="Q473" s="11" t="b">
        <x:v>0</x:v>
      </x:c>
      <x:c r="R473" s="10"/>
      <x:c r="S473" s="10"/>
      <x:c r="T473" s="12" t="n">
        <x:f t="shared" ca="1" si="33">(COUNTIF($D$461:$D$487,"&lt;"&amp;D473)+(COUNTIF($D$461:$D$487,"="&amp;D473)-1)/2)/26*100</x:f>
        <x:v>48.07692307692308</x:v>
      </x:c>
      <x:c r="U473" s="12" t="n">
        <x:f t="shared" ca="1" si="31">T473*N473</x:f>
        <x:v>2.0032051298076925</x:v>
      </x:c>
      <x:c r="V473" s="12" t="n">
        <x:f t="shared" ca="1" si="32">U473/9</x:f>
        <x:v>0.22257834775641028</x:v>
      </x:c>
    </x:row>
    <x:row r="474">
      <x:c r="A474" s="10" t="s">
        <x:v>179</x:v>
      </x:c>
      <x:c r="B474" s="10" t="s">
        <x:v>81</x:v>
      </x:c>
      <x:c r="C474" s="10" t="s">
        <x:v>82</x:v>
      </x:c>
      <x:c r="D474" s="12">
        <x:v>0.31</x:v>
      </x:c>
      <x:c r="E474" s="10" t="s">
        <x:v>180</x:v>
      </x:c>
      <x:c r="F474" s="10" t="s">
        <x:v>145</x:v>
      </x:c>
      <x:c r="G474" s="10"/>
      <x:c r="H474" s="10" t="s">
        <x:v>146</x:v>
      </x:c>
      <x:c r="I474" s="10" t="s">
        <x:v>147</x:v>
      </x:c>
      <x:c r="J474" s="10" t="s">
        <x:v>181</x:v>
      </x:c>
      <x:c r="K474" s="10" t="s">
        <x:v>54</x:v>
      </x:c>
      <x:c r="L474" s="10" t="s">
        <x:v>182</x:v>
      </x:c>
      <x:c r="M474" s="10" t="s">
        <x:v>165</x:v>
      </x:c>
      <x:c r="N474" s="13">
        <x:v>4.16666667E-2</x:v>
      </x:c>
      <x:c r="O474" s="13">
        <x:v>0.11111111110000001</x:v>
      </x:c>
      <x:c r="P474" s="13">
        <x:v>4.6296295999999999E-3</x:v>
      </x:c>
      <x:c r="Q474" s="11" t="b">
        <x:v>0</x:v>
      </x:c>
      <x:c r="R474" s="10"/>
      <x:c r="S474" s="10"/>
      <x:c r="T474" s="12" t="n">
        <x:f t="shared" ca="1" si="33">(COUNTIF($D$461:$D$487,"&lt;"&amp;D474)+(COUNTIF($D$461:$D$487,"="&amp;D474)-1)/2)/26*100</x:f>
        <x:v>19.230769230769234</x:v>
      </x:c>
      <x:c r="U474" s="12" t="n">
        <x:f t="shared" ca="1" si="31">T474*N474</x:f>
        <x:v>0.801282051923077</x:v>
      </x:c>
      <x:c r="V474" s="12" t="n">
        <x:f t="shared" ca="1" si="32">U474/9</x:f>
        <x:v>0.08903133910256411</x:v>
      </x:c>
    </x:row>
    <x:row r="475">
      <x:c r="A475" s="10" t="s">
        <x:v>179</x:v>
      </x:c>
      <x:c r="B475" s="10" t="s">
        <x:v>83</x:v>
      </x:c>
      <x:c r="C475" s="10" t="s">
        <x:v>84</x:v>
      </x:c>
      <x:c r="D475" s="12">
        <x:v>0.2</x:v>
      </x:c>
      <x:c r="E475" s="10" t="s">
        <x:v>180</x:v>
      </x:c>
      <x:c r="F475" s="10" t="s">
        <x:v>145</x:v>
      </x:c>
      <x:c r="G475" s="10"/>
      <x:c r="H475" s="10" t="s">
        <x:v>146</x:v>
      </x:c>
      <x:c r="I475" s="10" t="s">
        <x:v>147</x:v>
      </x:c>
      <x:c r="J475" s="10" t="s">
        <x:v>181</x:v>
      </x:c>
      <x:c r="K475" s="10" t="s">
        <x:v>54</x:v>
      </x:c>
      <x:c r="L475" s="10" t="s">
        <x:v>182</x:v>
      </x:c>
      <x:c r="M475" s="10" t="s">
        <x:v>165</x:v>
      </x:c>
      <x:c r="N475" s="13">
        <x:v>4.16666667E-2</x:v>
      </x:c>
      <x:c r="O475" s="13">
        <x:v>0.11111111110000001</x:v>
      </x:c>
      <x:c r="P475" s="13">
        <x:v>4.6296295999999999E-3</x:v>
      </x:c>
      <x:c r="Q475" s="11" t="b">
        <x:v>0</x:v>
      </x:c>
      <x:c r="R475" s="10"/>
      <x:c r="S475" s="10"/>
      <x:c r="T475" s="12" t="n">
        <x:f t="shared" ca="1" si="33">(COUNTIF($D$461:$D$487,"&lt;"&amp;D475)+(COUNTIF($D$461:$D$487,"="&amp;D475)-1)/2)/26*100</x:f>
        <x:v>7.6923076923076925</x:v>
      </x:c>
      <x:c r="U475" s="12" t="n">
        <x:f t="shared" ca="1" si="31">T475*N475</x:f>
        <x:v>0.32051282076923077</x:v>
      </x:c>
      <x:c r="V475" s="12" t="n">
        <x:f t="shared" ca="1" si="32">U475/9</x:f>
        <x:v>0.03561253564102564</x:v>
      </x:c>
    </x:row>
    <x:row r="476">
      <x:c r="A476" s="10" t="s">
        <x:v>179</x:v>
      </x:c>
      <x:c r="B476" s="10" t="s">
        <x:v>85</x:v>
      </x:c>
      <x:c r="C476" s="10" t="s">
        <x:v>86</x:v>
      </x:c>
      <x:c r="D476" s="12">
        <x:v>0.56999999999999995</x:v>
      </x:c>
      <x:c r="E476" s="10" t="s">
        <x:v>180</x:v>
      </x:c>
      <x:c r="F476" s="10" t="s">
        <x:v>145</x:v>
      </x:c>
      <x:c r="G476" s="10"/>
      <x:c r="H476" s="10" t="s">
        <x:v>146</x:v>
      </x:c>
      <x:c r="I476" s="10" t="s">
        <x:v>147</x:v>
      </x:c>
      <x:c r="J476" s="10" t="s">
        <x:v>181</x:v>
      </x:c>
      <x:c r="K476" s="10" t="s">
        <x:v>54</x:v>
      </x:c>
      <x:c r="L476" s="10" t="s">
        <x:v>182</x:v>
      </x:c>
      <x:c r="M476" s="10" t="s">
        <x:v>165</x:v>
      </x:c>
      <x:c r="N476" s="13">
        <x:v>4.16666667E-2</x:v>
      </x:c>
      <x:c r="O476" s="13">
        <x:v>0.11111111110000001</x:v>
      </x:c>
      <x:c r="P476" s="13">
        <x:v>4.6296295999999999E-3</x:v>
      </x:c>
      <x:c r="Q476" s="11" t="b">
        <x:v>0</x:v>
      </x:c>
      <x:c r="R476" s="10"/>
      <x:c r="S476" s="10"/>
      <x:c r="T476" s="12" t="n">
        <x:f t="shared" ca="1" si="33">(COUNTIF($D$461:$D$487,"&lt;"&amp;D476)+(COUNTIF($D$461:$D$487,"="&amp;D476)-1)/2)/26*100</x:f>
        <x:v>34.61538461538461</x:v>
      </x:c>
      <x:c r="U476" s="12" t="n">
        <x:f t="shared" ca="1" si="31">T476*N476</x:f>
        <x:v>1.4423076934615384</x:v>
      </x:c>
      <x:c r="V476" s="12" t="n">
        <x:f t="shared" ca="1" si="32">U476/9</x:f>
        <x:v>0.16025641038461538</x:v>
      </x:c>
    </x:row>
    <x:row r="477">
      <x:c r="A477" s="10" t="s">
        <x:v>179</x:v>
      </x:c>
      <x:c r="B477" s="10" t="s">
        <x:v>87</x:v>
      </x:c>
      <x:c r="C477" s="10" t="s">
        <x:v>88</x:v>
      </x:c>
      <x:c r="D477" s="12">
        <x:v>0.61</x:v>
      </x:c>
      <x:c r="E477" s="10" t="s">
        <x:v>180</x:v>
      </x:c>
      <x:c r="F477" s="10" t="s">
        <x:v>145</x:v>
      </x:c>
      <x:c r="G477" s="10"/>
      <x:c r="H477" s="10" t="s">
        <x:v>146</x:v>
      </x:c>
      <x:c r="I477" s="10" t="s">
        <x:v>147</x:v>
      </x:c>
      <x:c r="J477" s="10" t="s">
        <x:v>181</x:v>
      </x:c>
      <x:c r="K477" s="10" t="s">
        <x:v>54</x:v>
      </x:c>
      <x:c r="L477" s="10" t="s">
        <x:v>182</x:v>
      </x:c>
      <x:c r="M477" s="10" t="s">
        <x:v>165</x:v>
      </x:c>
      <x:c r="N477" s="13">
        <x:v>4.16666667E-2</x:v>
      </x:c>
      <x:c r="O477" s="13">
        <x:v>0.11111111110000001</x:v>
      </x:c>
      <x:c r="P477" s="13">
        <x:v>4.6296295999999999E-3</x:v>
      </x:c>
      <x:c r="Q477" s="11" t="b">
        <x:v>0</x:v>
      </x:c>
      <x:c r="R477" s="10"/>
      <x:c r="S477" s="10"/>
      <x:c r="T477" s="12" t="n">
        <x:f t="shared" ca="1" si="33">(COUNTIF($D$461:$D$487,"&lt;"&amp;D477)+(COUNTIF($D$461:$D$487,"="&amp;D477)-1)/2)/26*100</x:f>
        <x:v>48.07692307692308</x:v>
      </x:c>
      <x:c r="U477" s="12" t="n">
        <x:f t="shared" ca="1" si="31">T477*N477</x:f>
        <x:v>2.0032051298076925</x:v>
      </x:c>
      <x:c r="V477" s="12" t="n">
        <x:f t="shared" ca="1" si="32">U477/9</x:f>
        <x:v>0.22257834775641028</x:v>
      </x:c>
    </x:row>
    <x:row r="478">
      <x:c r="A478" s="10" t="s">
        <x:v>179</x:v>
      </x:c>
      <x:c r="B478" s="10" t="s">
        <x:v>89</x:v>
      </x:c>
      <x:c r="C478" s="10" t="s">
        <x:v>90</x:v>
      </x:c>
      <x:c r="D478" s="12">
        <x:v>0.54</x:v>
      </x:c>
      <x:c r="E478" s="10" t="s">
        <x:v>180</x:v>
      </x:c>
      <x:c r="F478" s="10" t="s">
        <x:v>145</x:v>
      </x:c>
      <x:c r="G478" s="10"/>
      <x:c r="H478" s="10" t="s">
        <x:v>146</x:v>
      </x:c>
      <x:c r="I478" s="10" t="s">
        <x:v>147</x:v>
      </x:c>
      <x:c r="J478" s="10" t="s">
        <x:v>181</x:v>
      </x:c>
      <x:c r="K478" s="10" t="s">
        <x:v>54</x:v>
      </x:c>
      <x:c r="L478" s="10" t="s">
        <x:v>182</x:v>
      </x:c>
      <x:c r="M478" s="10" t="s">
        <x:v>165</x:v>
      </x:c>
      <x:c r="N478" s="13">
        <x:v>4.16666667E-2</x:v>
      </x:c>
      <x:c r="O478" s="13">
        <x:v>0.11111111110000001</x:v>
      </x:c>
      <x:c r="P478" s="13">
        <x:v>4.6296295999999999E-3</x:v>
      </x:c>
      <x:c r="Q478" s="11" t="b">
        <x:v>0</x:v>
      </x:c>
      <x:c r="R478" s="10"/>
      <x:c r="S478" s="10"/>
      <x:c r="T478" s="12" t="n">
        <x:f t="shared" ca="1" si="33">(COUNTIF($D$461:$D$487,"&lt;"&amp;D478)+(COUNTIF($D$461:$D$487,"="&amp;D478)-1)/2)/26*100</x:f>
        <x:v>30.76923076923077</x:v>
      </x:c>
      <x:c r="U478" s="12" t="n">
        <x:f t="shared" ca="1" si="31">T478*N478</x:f>
        <x:v>1.282051283076923</x:v>
      </x:c>
      <x:c r="V478" s="12" t="n">
        <x:f t="shared" ca="1" si="32">U478/9</x:f>
        <x:v>0.14245014256410257</x:v>
      </x:c>
    </x:row>
    <x:row r="479">
      <x:c r="A479" s="10" t="s">
        <x:v>179</x:v>
      </x:c>
      <x:c r="B479" s="10" t="s">
        <x:v>91</x:v>
      </x:c>
      <x:c r="C479" s="10" t="s">
        <x:v>92</x:v>
      </x:c>
      <x:c r="D479" s="12">
        <x:v>0.59</x:v>
      </x:c>
      <x:c r="E479" s="10" t="s">
        <x:v>180</x:v>
      </x:c>
      <x:c r="F479" s="10" t="s">
        <x:v>145</x:v>
      </x:c>
      <x:c r="G479" s="10"/>
      <x:c r="H479" s="10" t="s">
        <x:v>146</x:v>
      </x:c>
      <x:c r="I479" s="10" t="s">
        <x:v>147</x:v>
      </x:c>
      <x:c r="J479" s="10" t="s">
        <x:v>181</x:v>
      </x:c>
      <x:c r="K479" s="10" t="s">
        <x:v>54</x:v>
      </x:c>
      <x:c r="L479" s="10" t="s">
        <x:v>182</x:v>
      </x:c>
      <x:c r="M479" s="10" t="s">
        <x:v>165</x:v>
      </x:c>
      <x:c r="N479" s="13">
        <x:v>4.16666667E-2</x:v>
      </x:c>
      <x:c r="O479" s="13">
        <x:v>0.11111111110000001</x:v>
      </x:c>
      <x:c r="P479" s="13">
        <x:v>4.6296295999999999E-3</x:v>
      </x:c>
      <x:c r="Q479" s="11" t="b">
        <x:v>0</x:v>
      </x:c>
      <x:c r="R479" s="10"/>
      <x:c r="S479" s="10"/>
      <x:c r="T479" s="12" t="n">
        <x:f t="shared" ca="1" si="33">(COUNTIF($D$461:$D$487,"&lt;"&amp;D479)+(COUNTIF($D$461:$D$487,"="&amp;D479)-1)/2)/26*100</x:f>
        <x:v>38.46153846153847</x:v>
      </x:c>
      <x:c r="U479" s="12" t="n">
        <x:f t="shared" ca="1" si="31">T479*N479</x:f>
        <x:v>1.602564103846154</x:v>
      </x:c>
      <x:c r="V479" s="12" t="n">
        <x:f t="shared" ca="1" si="32">U479/9</x:f>
        <x:v>0.17806267820512822</x:v>
      </x:c>
    </x:row>
    <x:row r="480">
      <x:c r="A480" s="10" t="s">
        <x:v>179</x:v>
      </x:c>
      <x:c r="B480" s="10" t="s">
        <x:v>93</x:v>
      </x:c>
      <x:c r="C480" s="10" t="s">
        <x:v>94</x:v>
      </x:c>
      <x:c r="D480" s="12">
        <x:v>0.16</x:v>
      </x:c>
      <x:c r="E480" s="10" t="s">
        <x:v>180</x:v>
      </x:c>
      <x:c r="F480" s="10" t="s">
        <x:v>145</x:v>
      </x:c>
      <x:c r="G480" s="10"/>
      <x:c r="H480" s="10" t="s">
        <x:v>146</x:v>
      </x:c>
      <x:c r="I480" s="10" t="s">
        <x:v>147</x:v>
      </x:c>
      <x:c r="J480" s="10" t="s">
        <x:v>181</x:v>
      </x:c>
      <x:c r="K480" s="10" t="s">
        <x:v>54</x:v>
      </x:c>
      <x:c r="L480" s="10" t="s">
        <x:v>182</x:v>
      </x:c>
      <x:c r="M480" s="10" t="s">
        <x:v>165</x:v>
      </x:c>
      <x:c r="N480" s="13">
        <x:v>4.16666667E-2</x:v>
      </x:c>
      <x:c r="O480" s="13">
        <x:v>0.11111111110000001</x:v>
      </x:c>
      <x:c r="P480" s="13">
        <x:v>4.6296295999999999E-3</x:v>
      </x:c>
      <x:c r="Q480" s="11" t="b">
        <x:v>0</x:v>
      </x:c>
      <x:c r="R480" s="10"/>
      <x:c r="S480" s="10"/>
      <x:c r="T480" s="12" t="n">
        <x:f t="shared" ca="1" si="33">(COUNTIF($D$461:$D$487,"&lt;"&amp;D480)+(COUNTIF($D$461:$D$487,"="&amp;D480)-1)/2)/26*100</x:f>
        <x:v>1.9230769230769231</x:v>
      </x:c>
      <x:c r="U480" s="12" t="n">
        <x:f t="shared" ca="1" si="31">T480*N480</x:f>
        <x:v>0.08012820519230769</x:v>
      </x:c>
      <x:c r="V480" s="12" t="n">
        <x:f t="shared" ca="1" si="32">U480/9</x:f>
        <x:v>0.00890313391025641</x:v>
      </x:c>
    </x:row>
    <x:row r="481">
      <x:c r="A481" s="10" t="s">
        <x:v>179</x:v>
      </x:c>
      <x:c r="B481" s="10" t="s">
        <x:v>95</x:v>
      </x:c>
      <x:c r="C481" s="10" t="s">
        <x:v>96</x:v>
      </x:c>
      <x:c r="D481" s="12">
        <x:v>0.67</x:v>
      </x:c>
      <x:c r="E481" s="10" t="s">
        <x:v>180</x:v>
      </x:c>
      <x:c r="F481" s="10" t="s">
        <x:v>145</x:v>
      </x:c>
      <x:c r="G481" s="10"/>
      <x:c r="H481" s="10" t="s">
        <x:v>146</x:v>
      </x:c>
      <x:c r="I481" s="10" t="s">
        <x:v>147</x:v>
      </x:c>
      <x:c r="J481" s="10" t="s">
        <x:v>181</x:v>
      </x:c>
      <x:c r="K481" s="10" t="s">
        <x:v>54</x:v>
      </x:c>
      <x:c r="L481" s="10" t="s">
        <x:v>182</x:v>
      </x:c>
      <x:c r="M481" s="10" t="s">
        <x:v>165</x:v>
      </x:c>
      <x:c r="N481" s="13">
        <x:v>4.16666667E-2</x:v>
      </x:c>
      <x:c r="O481" s="13">
        <x:v>0.11111111110000001</x:v>
      </x:c>
      <x:c r="P481" s="13">
        <x:v>4.6296295999999999E-3</x:v>
      </x:c>
      <x:c r="Q481" s="11" t="b">
        <x:v>0</x:v>
      </x:c>
      <x:c r="R481" s="10"/>
      <x:c r="S481" s="10"/>
      <x:c r="T481" s="12" t="n">
        <x:f t="shared" ca="1" si="33">(COUNTIF($D$461:$D$487,"&lt;"&amp;D481)+(COUNTIF($D$461:$D$487,"="&amp;D481)-1)/2)/26*100</x:f>
        <x:v>65.38461538461539</x:v>
      </x:c>
      <x:c r="U481" s="12" t="n">
        <x:f t="shared" ca="1" si="31">T481*N481</x:f>
        <x:v>2.7243589765384617</x:v>
      </x:c>
      <x:c r="V481" s="12" t="n">
        <x:f t="shared" ca="1" si="32">U481/9</x:f>
        <x:v>0.30270655294871796</x:v>
      </x:c>
    </x:row>
    <x:row r="482">
      <x:c r="A482" s="10" t="s">
        <x:v>179</x:v>
      </x:c>
      <x:c r="B482" s="10" t="s">
        <x:v>97</x:v>
      </x:c>
      <x:c r="C482" s="10" t="s">
        <x:v>98</x:v>
      </x:c>
      <x:c r="D482" s="12">
        <x:v>0.51</x:v>
      </x:c>
      <x:c r="E482" s="10" t="s">
        <x:v>180</x:v>
      </x:c>
      <x:c r="F482" s="10" t="s">
        <x:v>145</x:v>
      </x:c>
      <x:c r="G482" s="10"/>
      <x:c r="H482" s="10" t="s">
        <x:v>146</x:v>
      </x:c>
      <x:c r="I482" s="10" t="s">
        <x:v>147</x:v>
      </x:c>
      <x:c r="J482" s="10" t="s">
        <x:v>181</x:v>
      </x:c>
      <x:c r="K482" s="10" t="s">
        <x:v>54</x:v>
      </x:c>
      <x:c r="L482" s="10" t="s">
        <x:v>182</x:v>
      </x:c>
      <x:c r="M482" s="10" t="s">
        <x:v>165</x:v>
      </x:c>
      <x:c r="N482" s="13">
        <x:v>4.16666667E-2</x:v>
      </x:c>
      <x:c r="O482" s="13">
        <x:v>0.11111111110000001</x:v>
      </x:c>
      <x:c r="P482" s="13">
        <x:v>4.6296295999999999E-3</x:v>
      </x:c>
      <x:c r="Q482" s="11" t="b">
        <x:v>0</x:v>
      </x:c>
      <x:c r="R482" s="10"/>
      <x:c r="S482" s="10"/>
      <x:c r="T482" s="12" t="n">
        <x:f t="shared" ca="1" si="33">(COUNTIF($D$461:$D$487,"&lt;"&amp;D482)+(COUNTIF($D$461:$D$487,"="&amp;D482)-1)/2)/26*100</x:f>
        <x:v>26.923076923076923</x:v>
      </x:c>
      <x:c r="U482" s="12" t="n">
        <x:f t="shared" ca="1" si="31">T482*N482</x:f>
        <x:v>1.1217948726923077</x:v>
      </x:c>
      <x:c r="V482" s="12" t="n">
        <x:f t="shared" ca="1" si="32">U482/9</x:f>
        <x:v>0.12464387474358975</x:v>
      </x:c>
    </x:row>
    <x:row r="483">
      <x:c r="A483" s="10" t="s">
        <x:v>179</x:v>
      </x:c>
      <x:c r="B483" s="10" t="s">
        <x:v>99</x:v>
      </x:c>
      <x:c r="C483" s="10" t="s">
        <x:v>100</x:v>
      </x:c>
      <x:c r="D483" s="12">
        <x:v>0.6</x:v>
      </x:c>
      <x:c r="E483" s="10" t="s">
        <x:v>180</x:v>
      </x:c>
      <x:c r="F483" s="10" t="s">
        <x:v>145</x:v>
      </x:c>
      <x:c r="G483" s="10"/>
      <x:c r="H483" s="10" t="s">
        <x:v>146</x:v>
      </x:c>
      <x:c r="I483" s="10" t="s">
        <x:v>147</x:v>
      </x:c>
      <x:c r="J483" s="10" t="s">
        <x:v>181</x:v>
      </x:c>
      <x:c r="K483" s="10" t="s">
        <x:v>54</x:v>
      </x:c>
      <x:c r="L483" s="10" t="s">
        <x:v>182</x:v>
      </x:c>
      <x:c r="M483" s="10" t="s">
        <x:v>165</x:v>
      </x:c>
      <x:c r="N483" s="13">
        <x:v>4.16666667E-2</x:v>
      </x:c>
      <x:c r="O483" s="13">
        <x:v>0.11111111110000001</x:v>
      </x:c>
      <x:c r="P483" s="13">
        <x:v>4.6296295999999999E-3</x:v>
      </x:c>
      <x:c r="Q483" s="11" t="b">
        <x:v>0</x:v>
      </x:c>
      <x:c r="R483" s="10"/>
      <x:c r="S483" s="10"/>
      <x:c r="T483" s="12" t="n">
        <x:f t="shared" ca="1" si="33">(COUNTIF($D$461:$D$487,"&lt;"&amp;D483)+(COUNTIF($D$461:$D$487,"="&amp;D483)-1)/2)/26*100</x:f>
        <x:v>42.30769230769231</x:v>
      </x:c>
      <x:c r="U483" s="12" t="n">
        <x:f t="shared" ca="1" si="31">T483*N483</x:f>
        <x:v>1.7628205142307691</x:v>
      </x:c>
      <x:c r="V483" s="12" t="n">
        <x:f t="shared" ca="1" si="32">U483/9</x:f>
        <x:v>0.195868946025641</x:v>
      </x:c>
    </x:row>
    <x:row r="484">
      <x:c r="A484" s="10" t="s">
        <x:v>179</x:v>
      </x:c>
      <x:c r="B484" s="10" t="s">
        <x:v>101</x:v>
      </x:c>
      <x:c r="C484" s="10" t="s">
        <x:v>102</x:v>
      </x:c>
      <x:c r="D484" s="12">
        <x:v>0.16</x:v>
      </x:c>
      <x:c r="E484" s="10" t="s">
        <x:v>180</x:v>
      </x:c>
      <x:c r="F484" s="10" t="s">
        <x:v>145</x:v>
      </x:c>
      <x:c r="G484" s="10"/>
      <x:c r="H484" s="10" t="s">
        <x:v>146</x:v>
      </x:c>
      <x:c r="I484" s="10" t="s">
        <x:v>147</x:v>
      </x:c>
      <x:c r="J484" s="10" t="s">
        <x:v>181</x:v>
      </x:c>
      <x:c r="K484" s="10" t="s">
        <x:v>54</x:v>
      </x:c>
      <x:c r="L484" s="10" t="s">
        <x:v>182</x:v>
      </x:c>
      <x:c r="M484" s="10" t="s">
        <x:v>165</x:v>
      </x:c>
      <x:c r="N484" s="13">
        <x:v>4.16666667E-2</x:v>
      </x:c>
      <x:c r="O484" s="13">
        <x:v>0.11111111110000001</x:v>
      </x:c>
      <x:c r="P484" s="13">
        <x:v>4.6296295999999999E-3</x:v>
      </x:c>
      <x:c r="Q484" s="11" t="b">
        <x:v>0</x:v>
      </x:c>
      <x:c r="R484" s="10"/>
      <x:c r="S484" s="10"/>
      <x:c r="T484" s="12" t="n">
        <x:f t="shared" ca="1" si="33">(COUNTIF($D$461:$D$487,"&lt;"&amp;D484)+(COUNTIF($D$461:$D$487,"="&amp;D484)-1)/2)/26*100</x:f>
        <x:v>1.9230769230769231</x:v>
      </x:c>
      <x:c r="U484" s="12" t="n">
        <x:f t="shared" ca="1" si="31">T484*N484</x:f>
        <x:v>0.08012820519230769</x:v>
      </x:c>
      <x:c r="V484" s="12" t="n">
        <x:f t="shared" ca="1" si="32">U484/9</x:f>
        <x:v>0.00890313391025641</x:v>
      </x:c>
    </x:row>
    <x:row r="485">
      <x:c r="A485" s="10" t="s">
        <x:v>179</x:v>
      </x:c>
      <x:c r="B485" s="10" t="s">
        <x:v>103</x:v>
      </x:c>
      <x:c r="C485" s="10" t="s">
        <x:v>104</x:v>
      </x:c>
      <x:c r="D485" s="12">
        <x:v>0.94</x:v>
      </x:c>
      <x:c r="E485" s="10" t="s">
        <x:v>180</x:v>
      </x:c>
      <x:c r="F485" s="10" t="s">
        <x:v>145</x:v>
      </x:c>
      <x:c r="G485" s="10"/>
      <x:c r="H485" s="10" t="s">
        <x:v>146</x:v>
      </x:c>
      <x:c r="I485" s="10" t="s">
        <x:v>147</x:v>
      </x:c>
      <x:c r="J485" s="10" t="s">
        <x:v>181</x:v>
      </x:c>
      <x:c r="K485" s="10" t="s">
        <x:v>54</x:v>
      </x:c>
      <x:c r="L485" s="10" t="s">
        <x:v>182</x:v>
      </x:c>
      <x:c r="M485" s="10" t="s">
        <x:v>165</x:v>
      </x:c>
      <x:c r="N485" s="13">
        <x:v>4.16666667E-2</x:v>
      </x:c>
      <x:c r="O485" s="13">
        <x:v>0.11111111110000001</x:v>
      </x:c>
      <x:c r="P485" s="13">
        <x:v>4.6296295999999999E-3</x:v>
      </x:c>
      <x:c r="Q485" s="11" t="b">
        <x:v>0</x:v>
      </x:c>
      <x:c r="R485" s="10"/>
      <x:c r="S485" s="10"/>
      <x:c r="T485" s="12" t="n">
        <x:f t="shared" ca="1" si="33">(COUNTIF($D$461:$D$487,"&lt;"&amp;D485)+(COUNTIF($D$461:$D$487,"="&amp;D485)-1)/2)/26*100</x:f>
        <x:v>88.46153846153845</x:v>
      </x:c>
      <x:c r="U485" s="12" t="n">
        <x:f t="shared" ca="1" si="31">T485*N485</x:f>
        <x:v>3.6858974388461534</x:v>
      </x:c>
      <x:c r="V485" s="12" t="n">
        <x:f t="shared" ca="1" si="32">U485/9</x:f>
        <x:v>0.4095441598717948</x:v>
      </x:c>
    </x:row>
    <x:row r="486">
      <x:c r="A486" s="10" t="s">
        <x:v>179</x:v>
      </x:c>
      <x:c r="B486" s="10" t="s">
        <x:v>105</x:v>
      </x:c>
      <x:c r="C486" s="10" t="s">
        <x:v>106</x:v>
      </x:c>
      <x:c r="D486" s="12">
        <x:v>0.64</x:v>
      </x:c>
      <x:c r="E486" s="10" t="s">
        <x:v>180</x:v>
      </x:c>
      <x:c r="F486" s="10" t="s">
        <x:v>145</x:v>
      </x:c>
      <x:c r="G486" s="10"/>
      <x:c r="H486" s="10" t="s">
        <x:v>146</x:v>
      </x:c>
      <x:c r="I486" s="10" t="s">
        <x:v>147</x:v>
      </x:c>
      <x:c r="J486" s="10" t="s">
        <x:v>181</x:v>
      </x:c>
      <x:c r="K486" s="10" t="s">
        <x:v>54</x:v>
      </x:c>
      <x:c r="L486" s="10" t="s">
        <x:v>182</x:v>
      </x:c>
      <x:c r="M486" s="10" t="s">
        <x:v>165</x:v>
      </x:c>
      <x:c r="N486" s="13">
        <x:v>4.16666667E-2</x:v>
      </x:c>
      <x:c r="O486" s="13">
        <x:v>0.11111111110000001</x:v>
      </x:c>
      <x:c r="P486" s="13">
        <x:v>4.6296295999999999E-3</x:v>
      </x:c>
      <x:c r="Q486" s="11" t="b">
        <x:v>0</x:v>
      </x:c>
      <x:c r="R486" s="10"/>
      <x:c r="S486" s="10"/>
      <x:c r="T486" s="12" t="n">
        <x:f t="shared" ca="1" si="33">(COUNTIF($D$461:$D$487,"&lt;"&amp;D486)+(COUNTIF($D$461:$D$487,"="&amp;D486)-1)/2)/26*100</x:f>
        <x:v>57.692307692307686</x:v>
      </x:c>
      <x:c r="U486" s="12" t="n">
        <x:f t="shared" ca="1" si="31">T486*N486</x:f>
        <x:v>2.4038461557692306</x:v>
      </x:c>
      <x:c r="V486" s="12" t="n">
        <x:f t="shared" ca="1" si="32">U486/9</x:f>
        <x:v>0.2670940173076923</x:v>
      </x:c>
    </x:row>
    <x:row r="487">
      <x:c r="A487" s="10" t="s">
        <x:v>179</x:v>
      </x:c>
      <x:c r="B487" s="10" t="s">
        <x:v>107</x:v>
      </x:c>
      <x:c r="C487" s="10" t="s">
        <x:v>108</x:v>
      </x:c>
      <x:c r="D487" s="12">
        <x:v>0.39</x:v>
      </x:c>
      <x:c r="E487" s="10" t="s">
        <x:v>180</x:v>
      </x:c>
      <x:c r="F487" s="10" t="s">
        <x:v>145</x:v>
      </x:c>
      <x:c r="G487" s="10"/>
      <x:c r="H487" s="10" t="s">
        <x:v>146</x:v>
      </x:c>
      <x:c r="I487" s="10" t="s">
        <x:v>147</x:v>
      </x:c>
      <x:c r="J487" s="10" t="s">
        <x:v>181</x:v>
      </x:c>
      <x:c r="K487" s="10" t="s">
        <x:v>54</x:v>
      </x:c>
      <x:c r="L487" s="10" t="s">
        <x:v>182</x:v>
      </x:c>
      <x:c r="M487" s="10" t="s">
        <x:v>165</x:v>
      </x:c>
      <x:c r="N487" s="13">
        <x:v>4.16666667E-2</x:v>
      </x:c>
      <x:c r="O487" s="13">
        <x:v>0.11111111110000001</x:v>
      </x:c>
      <x:c r="P487" s="13">
        <x:v>4.6296295999999999E-3</x:v>
      </x:c>
      <x:c r="Q487" s="11" t="b">
        <x:v>0</x:v>
      </x:c>
      <x:c r="R487" s="10"/>
      <x:c r="S487" s="10"/>
      <x:c r="T487" s="12" t="n">
        <x:f t="shared" ca="1" si="33">(COUNTIF($D$461:$D$487,"&lt;"&amp;D487)+(COUNTIF($D$461:$D$487,"="&amp;D487)-1)/2)/26*100</x:f>
        <x:v>23.076923076923077</x:v>
      </x:c>
      <x:c r="U487" s="12" t="n">
        <x:f t="shared" ca="1" si="31">T487*N487</x:f>
        <x:v>0.9615384623076924</x:v>
      </x:c>
      <x:c r="V487" s="12" t="n">
        <x:f t="shared" ca="1" si="32">U487/9</x:f>
        <x:v>0.10683760692307692</x:v>
      </x:c>
    </x:row>
    <x:row r="488">
      <x:c r="A488" s="10" t="s">
        <x:v>183</x:v>
      </x:c>
      <x:c r="B488" s="10" t="s">
        <x:v>48</x:v>
      </x:c>
      <x:c r="C488" s="10" t="s">
        <x:v>49</x:v>
      </x:c>
      <x:c r="D488" s="12">
        <x:v>6.4208643400000001E-2</x:v>
      </x:c>
      <x:c r="E488" s="10" t="s">
        <x:v>184</x:v>
      </x:c>
      <x:c r="F488" s="10" t="s">
        <x:v>145</x:v>
      </x:c>
      <x:c r="G488" s="10"/>
      <x:c r="H488" s="10" t="s">
        <x:v>146</x:v>
      </x:c>
      <x:c r="I488" s="10" t="s">
        <x:v>147</x:v>
      </x:c>
      <x:c r="J488" s="10" t="s">
        <x:v>185</x:v>
      </x:c>
      <x:c r="K488" s="10" t="s">
        <x:v>54</x:v>
      </x:c>
      <x:c r="L488" s="10" t="s">
        <x:v>182</x:v>
      </x:c>
      <x:c r="M488" s="10" t="s">
        <x:v>165</x:v>
      </x:c>
      <x:c r="N488" s="13">
        <x:v>4.16666667E-2</x:v>
      </x:c>
      <x:c r="O488" s="13">
        <x:v>0.11111111110000001</x:v>
      </x:c>
      <x:c r="P488" s="13">
        <x:v>4.6296295999999999E-3</x:v>
      </x:c>
      <x:c r="Q488" s="11" t="b">
        <x:v>0</x:v>
      </x:c>
      <x:c r="R488" s="10"/>
      <x:c r="S488" s="10"/>
      <x:c r="T488" s="12" t="n">
        <x:f t="shared" ref="T488:T514" ca="1" si="34">(COUNTIF($D$488:$D$514,"&lt;"&amp;D488)+(COUNTIF($D$488:$D$514,"="&amp;D488)-1)/2)/26*100</x:f>
        <x:v>46.15384615384615</x:v>
      </x:c>
      <x:c r="U488" s="12" t="n">
        <x:f t="shared" ca="1" si="31">T488*N488</x:f>
        <x:v>1.9230769246153847</x:v>
      </x:c>
      <x:c r="V488" s="12" t="n">
        <x:f t="shared" ca="1" si="32">U488/9</x:f>
        <x:v>0.21367521384615384</x:v>
      </x:c>
    </x:row>
    <x:row r="489">
      <x:c r="A489" s="10" t="s">
        <x:v>183</x:v>
      </x:c>
      <x:c r="B489" s="10" t="s">
        <x:v>57</x:v>
      </x:c>
      <x:c r="C489" s="10" t="s">
        <x:v>58</x:v>
      </x:c>
      <x:c r="D489" s="12">
        <x:v>0.1655566134</x:v>
      </x:c>
      <x:c r="E489" s="10" t="s">
        <x:v>184</x:v>
      </x:c>
      <x:c r="F489" s="10" t="s">
        <x:v>145</x:v>
      </x:c>
      <x:c r="G489" s="10"/>
      <x:c r="H489" s="10" t="s">
        <x:v>146</x:v>
      </x:c>
      <x:c r="I489" s="10" t="s">
        <x:v>147</x:v>
      </x:c>
      <x:c r="J489" s="10" t="s">
        <x:v>185</x:v>
      </x:c>
      <x:c r="K489" s="10" t="s">
        <x:v>54</x:v>
      </x:c>
      <x:c r="L489" s="10" t="s">
        <x:v>182</x:v>
      </x:c>
      <x:c r="M489" s="10" t="s">
        <x:v>165</x:v>
      </x:c>
      <x:c r="N489" s="13">
        <x:v>4.16666667E-2</x:v>
      </x:c>
      <x:c r="O489" s="13">
        <x:v>0.11111111110000001</x:v>
      </x:c>
      <x:c r="P489" s="13">
        <x:v>4.6296295999999999E-3</x:v>
      </x:c>
      <x:c r="Q489" s="11" t="b">
        <x:v>0</x:v>
      </x:c>
      <x:c r="R489" s="10"/>
      <x:c r="S489" s="10"/>
      <x:c r="T489" s="12" t="n">
        <x:f t="shared" ca="1" si="34">(COUNTIF($D$488:$D$514,"&lt;"&amp;D489)+(COUNTIF($D$488:$D$514,"="&amp;D489)-1)/2)/26*100</x:f>
        <x:v>73.07692307692307</x:v>
      </x:c>
      <x:c r="U489" s="12" t="n">
        <x:f t="shared" ca="1" si="31">T489*N489</x:f>
        <x:v>3.044871797307692</x:v>
      </x:c>
      <x:c r="V489" s="12" t="n">
        <x:f t="shared" ca="1" si="32">U489/9</x:f>
        <x:v>0.3383190885897436</x:v>
      </x:c>
    </x:row>
    <x:row r="490">
      <x:c r="A490" s="10" t="s">
        <x:v>183</x:v>
      </x:c>
      <x:c r="B490" s="10" t="s">
        <x:v>59</x:v>
      </x:c>
      <x:c r="C490" s="10" t="s">
        <x:v>60</x:v>
      </x:c>
      <x:c r="D490" s="12">
        <x:v>5.0057483E-2</x:v>
      </x:c>
      <x:c r="E490" s="10" t="s">
        <x:v>184</x:v>
      </x:c>
      <x:c r="F490" s="10" t="s">
        <x:v>145</x:v>
      </x:c>
      <x:c r="G490" s="10"/>
      <x:c r="H490" s="10" t="s">
        <x:v>146</x:v>
      </x:c>
      <x:c r="I490" s="10" t="s">
        <x:v>147</x:v>
      </x:c>
      <x:c r="J490" s="10" t="s">
        <x:v>185</x:v>
      </x:c>
      <x:c r="K490" s="10" t="s">
        <x:v>54</x:v>
      </x:c>
      <x:c r="L490" s="10" t="s">
        <x:v>182</x:v>
      </x:c>
      <x:c r="M490" s="10" t="s">
        <x:v>165</x:v>
      </x:c>
      <x:c r="N490" s="13">
        <x:v>4.16666667E-2</x:v>
      </x:c>
      <x:c r="O490" s="13">
        <x:v>0.11111111110000001</x:v>
      </x:c>
      <x:c r="P490" s="13">
        <x:v>4.6296295999999999E-3</x:v>
      </x:c>
      <x:c r="Q490" s="11" t="b">
        <x:v>0</x:v>
      </x:c>
      <x:c r="R490" s="10"/>
      <x:c r="S490" s="10"/>
      <x:c r="T490" s="12" t="n">
        <x:f t="shared" ca="1" si="34">(COUNTIF($D$488:$D$514,"&lt;"&amp;D490)+(COUNTIF($D$488:$D$514,"="&amp;D490)-1)/2)/26*100</x:f>
        <x:v>34.61538461538461</x:v>
      </x:c>
      <x:c r="U490" s="12" t="n">
        <x:f t="shared" ca="1" si="31">T490*N490</x:f>
        <x:v>1.4423076934615384</x:v>
      </x:c>
      <x:c r="V490" s="12" t="n">
        <x:f t="shared" ca="1" si="32">U490/9</x:f>
        <x:v>0.16025641038461538</x:v>
      </x:c>
    </x:row>
    <x:row r="491">
      <x:c r="A491" s="10" t="s">
        <x:v>183</x:v>
      </x:c>
      <x:c r="B491" s="10" t="s">
        <x:v>61</x:v>
      </x:c>
      <x:c r="C491" s="10" t="s">
        <x:v>62</x:v>
      </x:c>
      <x:c r="D491" s="12">
        <x:v>1.22958983E-2</x:v>
      </x:c>
      <x:c r="E491" s="10" t="s">
        <x:v>184</x:v>
      </x:c>
      <x:c r="F491" s="10" t="s">
        <x:v>145</x:v>
      </x:c>
      <x:c r="G491" s="10"/>
      <x:c r="H491" s="10" t="s">
        <x:v>146</x:v>
      </x:c>
      <x:c r="I491" s="10" t="s">
        <x:v>147</x:v>
      </x:c>
      <x:c r="J491" s="10" t="s">
        <x:v>185</x:v>
      </x:c>
      <x:c r="K491" s="10" t="s">
        <x:v>54</x:v>
      </x:c>
      <x:c r="L491" s="10" t="s">
        <x:v>182</x:v>
      </x:c>
      <x:c r="M491" s="10" t="s">
        <x:v>165</x:v>
      </x:c>
      <x:c r="N491" s="13">
        <x:v>4.16666667E-2</x:v>
      </x:c>
      <x:c r="O491" s="13">
        <x:v>0.11111111110000001</x:v>
      </x:c>
      <x:c r="P491" s="13">
        <x:v>4.6296295999999999E-3</x:v>
      </x:c>
      <x:c r="Q491" s="11" t="b">
        <x:v>0</x:v>
      </x:c>
      <x:c r="R491" s="10"/>
      <x:c r="S491" s="10"/>
      <x:c r="T491" s="12" t="n">
        <x:f t="shared" ca="1" si="34">(COUNTIF($D$488:$D$514,"&lt;"&amp;D491)+(COUNTIF($D$488:$D$514,"="&amp;D491)-1)/2)/26*100</x:f>
        <x:v>3.8461538461538463</x:v>
      </x:c>
      <x:c r="U491" s="12" t="n">
        <x:f t="shared" ca="1" si="31">T491*N491</x:f>
        <x:v>0.16025641038461538</x:v>
      </x:c>
      <x:c r="V491" s="12" t="n">
        <x:f t="shared" ca="1" si="32">U491/9</x:f>
        <x:v>0.01780626782051282</x:v>
      </x:c>
    </x:row>
    <x:row r="492">
      <x:c r="A492" s="10" t="s">
        <x:v>183</x:v>
      </x:c>
      <x:c r="B492" s="10" t="s">
        <x:v>63</x:v>
      </x:c>
      <x:c r="C492" s="10" t="s">
        <x:v>64</x:v>
      </x:c>
      <x:c r="D492" s="12">
        <x:v>1.6894845499999998E-2</x:v>
      </x:c>
      <x:c r="E492" s="10" t="s">
        <x:v>184</x:v>
      </x:c>
      <x:c r="F492" s="10" t="s">
        <x:v>145</x:v>
      </x:c>
      <x:c r="G492" s="10"/>
      <x:c r="H492" s="10" t="s">
        <x:v>146</x:v>
      </x:c>
      <x:c r="I492" s="10" t="s">
        <x:v>147</x:v>
      </x:c>
      <x:c r="J492" s="10" t="s">
        <x:v>185</x:v>
      </x:c>
      <x:c r="K492" s="10" t="s">
        <x:v>54</x:v>
      </x:c>
      <x:c r="L492" s="10" t="s">
        <x:v>182</x:v>
      </x:c>
      <x:c r="M492" s="10" t="s">
        <x:v>165</x:v>
      </x:c>
      <x:c r="N492" s="13">
        <x:v>4.16666667E-2</x:v>
      </x:c>
      <x:c r="O492" s="13">
        <x:v>0.11111111110000001</x:v>
      </x:c>
      <x:c r="P492" s="13">
        <x:v>4.6296295999999999E-3</x:v>
      </x:c>
      <x:c r="Q492" s="11" t="b">
        <x:v>0</x:v>
      </x:c>
      <x:c r="R492" s="10"/>
      <x:c r="S492" s="10"/>
      <x:c r="T492" s="12" t="n">
        <x:f t="shared" ca="1" si="34">(COUNTIF($D$488:$D$514,"&lt;"&amp;D492)+(COUNTIF($D$488:$D$514,"="&amp;D492)-1)/2)/26*100</x:f>
        <x:v>11.538461538461538</x:v>
      </x:c>
      <x:c r="U492" s="12" t="n">
        <x:f t="shared" ca="1" si="31">T492*N492</x:f>
        <x:v>0.4807692311538462</x:v>
      </x:c>
      <x:c r="V492" s="12" t="n">
        <x:f t="shared" ca="1" si="32">U492/9</x:f>
        <x:v>0.05341880346153846</x:v>
      </x:c>
    </x:row>
    <x:row r="493">
      <x:c r="A493" s="10" t="s">
        <x:v>183</x:v>
      </x:c>
      <x:c r="B493" s="10" t="s">
        <x:v>65</x:v>
      </x:c>
      <x:c r="C493" s="10" t="s">
        <x:v>66</x:v>
      </x:c>
      <x:c r="D493" s="12">
        <x:v>0.12848810490000001</x:v>
      </x:c>
      <x:c r="E493" s="10" t="s">
        <x:v>184</x:v>
      </x:c>
      <x:c r="F493" s="10" t="s">
        <x:v>145</x:v>
      </x:c>
      <x:c r="G493" s="10"/>
      <x:c r="H493" s="10" t="s">
        <x:v>146</x:v>
      </x:c>
      <x:c r="I493" s="10" t="s">
        <x:v>147</x:v>
      </x:c>
      <x:c r="J493" s="10" t="s">
        <x:v>185</x:v>
      </x:c>
      <x:c r="K493" s="10" t="s">
        <x:v>54</x:v>
      </x:c>
      <x:c r="L493" s="10" t="s">
        <x:v>182</x:v>
      </x:c>
      <x:c r="M493" s="10" t="s">
        <x:v>165</x:v>
      </x:c>
      <x:c r="N493" s="13">
        <x:v>4.16666667E-2</x:v>
      </x:c>
      <x:c r="O493" s="13">
        <x:v>0.11111111110000001</x:v>
      </x:c>
      <x:c r="P493" s="13">
        <x:v>4.6296295999999999E-3</x:v>
      </x:c>
      <x:c r="Q493" s="11" t="b">
        <x:v>0</x:v>
      </x:c>
      <x:c r="R493" s="10"/>
      <x:c r="S493" s="10"/>
      <x:c r="T493" s="12" t="n">
        <x:f t="shared" ca="1" si="34">(COUNTIF($D$488:$D$514,"&lt;"&amp;D493)+(COUNTIF($D$488:$D$514,"="&amp;D493)-1)/2)/26*100</x:f>
        <x:v>65.38461538461539</x:v>
      </x:c>
      <x:c r="U493" s="12" t="n">
        <x:f t="shared" ca="1" si="31">T493*N493</x:f>
        <x:v>2.7243589765384617</x:v>
      </x:c>
      <x:c r="V493" s="12" t="n">
        <x:f t="shared" ca="1" si="32">U493/9</x:f>
        <x:v>0.30270655294871796</x:v>
      </x:c>
    </x:row>
    <x:row r="494">
      <x:c r="A494" s="10" t="s">
        <x:v>183</x:v>
      </x:c>
      <x:c r="B494" s="10" t="s">
        <x:v>67</x:v>
      </x:c>
      <x:c r="C494" s="10" t="s">
        <x:v>68</x:v>
      </x:c>
      <x:c r="D494" s="12">
        <x:v>0.24857929400000001</x:v>
      </x:c>
      <x:c r="E494" s="10" t="s">
        <x:v>184</x:v>
      </x:c>
      <x:c r="F494" s="10" t="s">
        <x:v>145</x:v>
      </x:c>
      <x:c r="G494" s="10"/>
      <x:c r="H494" s="10" t="s">
        <x:v>146</x:v>
      </x:c>
      <x:c r="I494" s="10" t="s">
        <x:v>147</x:v>
      </x:c>
      <x:c r="J494" s="10" t="s">
        <x:v>185</x:v>
      </x:c>
      <x:c r="K494" s="10" t="s">
        <x:v>54</x:v>
      </x:c>
      <x:c r="L494" s="10" t="s">
        <x:v>182</x:v>
      </x:c>
      <x:c r="M494" s="10" t="s">
        <x:v>165</x:v>
      </x:c>
      <x:c r="N494" s="13">
        <x:v>4.16666667E-2</x:v>
      </x:c>
      <x:c r="O494" s="13">
        <x:v>0.11111111110000001</x:v>
      </x:c>
      <x:c r="P494" s="13">
        <x:v>4.6296295999999999E-3</x:v>
      </x:c>
      <x:c r="Q494" s="11" t="b">
        <x:v>0</x:v>
      </x:c>
      <x:c r="R494" s="10"/>
      <x:c r="S494" s="10"/>
      <x:c r="T494" s="12" t="n">
        <x:f t="shared" ca="1" si="34">(COUNTIF($D$488:$D$514,"&lt;"&amp;D494)+(COUNTIF($D$488:$D$514,"="&amp;D494)-1)/2)/26*100</x:f>
        <x:v>84.61538461538461</x:v>
      </x:c>
      <x:c r="U494" s="12" t="n">
        <x:f t="shared" ca="1" si="31">T494*N494</x:f>
        <x:v>3.5256410284615383</x:v>
      </x:c>
      <x:c r="V494" s="12" t="n">
        <x:f t="shared" ca="1" si="32">U494/9</x:f>
        <x:v>0.391737892051282</x:v>
      </x:c>
    </x:row>
    <x:row r="495">
      <x:c r="A495" s="10" t="s">
        <x:v>183</x:v>
      </x:c>
      <x:c r="B495" s="10" t="s">
        <x:v>69</x:v>
      </x:c>
      <x:c r="C495" s="10" t="s">
        <x:v>70</x:v>
      </x:c>
      <x:c r="D495" s="12">
        <x:v>0.30487491160000002</x:v>
      </x:c>
      <x:c r="E495" s="10" t="s">
        <x:v>184</x:v>
      </x:c>
      <x:c r="F495" s="10" t="s">
        <x:v>145</x:v>
      </x:c>
      <x:c r="G495" s="10"/>
      <x:c r="H495" s="10" t="s">
        <x:v>146</x:v>
      </x:c>
      <x:c r="I495" s="10" t="s">
        <x:v>147</x:v>
      </x:c>
      <x:c r="J495" s="10" t="s">
        <x:v>185</x:v>
      </x:c>
      <x:c r="K495" s="10" t="s">
        <x:v>54</x:v>
      </x:c>
      <x:c r="L495" s="10" t="s">
        <x:v>182</x:v>
      </x:c>
      <x:c r="M495" s="10" t="s">
        <x:v>165</x:v>
      </x:c>
      <x:c r="N495" s="13">
        <x:v>4.16666667E-2</x:v>
      </x:c>
      <x:c r="O495" s="13">
        <x:v>0.11111111110000001</x:v>
      </x:c>
      <x:c r="P495" s="13">
        <x:v>4.6296295999999999E-3</x:v>
      </x:c>
      <x:c r="Q495" s="11" t="b">
        <x:v>0</x:v>
      </x:c>
      <x:c r="R495" s="10"/>
      <x:c r="S495" s="10"/>
      <x:c r="T495" s="12" t="n">
        <x:f t="shared" ca="1" si="34">(COUNTIF($D$488:$D$514,"&lt;"&amp;D495)+(COUNTIF($D$488:$D$514,"="&amp;D495)-1)/2)/26*100</x:f>
        <x:v>92.3076923076923</x:v>
      </x:c>
      <x:c r="U495" s="12" t="n">
        <x:f t="shared" ca="1" si="31">T495*N495</x:f>
        <x:v>3.8461538492307694</x:v>
      </x:c>
      <x:c r="V495" s="12" t="n">
        <x:f t="shared" ca="1" si="32">U495/9</x:f>
        <x:v>0.4273504276923077</x:v>
      </x:c>
    </x:row>
    <x:row r="496">
      <x:c r="A496" s="10" t="s">
        <x:v>183</x:v>
      </x:c>
      <x:c r="B496" s="10" t="s">
        <x:v>71</x:v>
      </x:c>
      <x:c r="C496" s="10" t="s">
        <x:v>72</x:v>
      </x:c>
      <x:c r="D496" s="12">
        <x:v>3.5789613400000003E-2</x:v>
      </x:c>
      <x:c r="E496" s="10" t="s">
        <x:v>184</x:v>
      </x:c>
      <x:c r="F496" s="10" t="s">
        <x:v>145</x:v>
      </x:c>
      <x:c r="G496" s="10"/>
      <x:c r="H496" s="10" t="s">
        <x:v>146</x:v>
      </x:c>
      <x:c r="I496" s="10" t="s">
        <x:v>147</x:v>
      </x:c>
      <x:c r="J496" s="10" t="s">
        <x:v>185</x:v>
      </x:c>
      <x:c r="K496" s="10" t="s">
        <x:v>54</x:v>
      </x:c>
      <x:c r="L496" s="10" t="s">
        <x:v>182</x:v>
      </x:c>
      <x:c r="M496" s="10" t="s">
        <x:v>165</x:v>
      </x:c>
      <x:c r="N496" s="13">
        <x:v>4.16666667E-2</x:v>
      </x:c>
      <x:c r="O496" s="13">
        <x:v>0.11111111110000001</x:v>
      </x:c>
      <x:c r="P496" s="13">
        <x:v>4.6296295999999999E-3</x:v>
      </x:c>
      <x:c r="Q496" s="11" t="b">
        <x:v>0</x:v>
      </x:c>
      <x:c r="R496" s="10"/>
      <x:c r="S496" s="10"/>
      <x:c r="T496" s="12" t="n">
        <x:f t="shared" ca="1" si="34">(COUNTIF($D$488:$D$514,"&lt;"&amp;D496)+(COUNTIF($D$488:$D$514,"="&amp;D496)-1)/2)/26*100</x:f>
        <x:v>26.923076923076923</x:v>
      </x:c>
      <x:c r="U496" s="12" t="n">
        <x:f t="shared" ca="1" si="31">T496*N496</x:f>
        <x:v>1.1217948726923077</x:v>
      </x:c>
      <x:c r="V496" s="12" t="n">
        <x:f t="shared" ca="1" si="32">U496/9</x:f>
        <x:v>0.12464387474358975</x:v>
      </x:c>
    </x:row>
    <x:row r="497">
      <x:c r="A497" s="10" t="s">
        <x:v>183</x:v>
      </x:c>
      <x:c r="B497" s="10" t="s">
        <x:v>73</x:v>
      </x:c>
      <x:c r="C497" s="10" t="s">
        <x:v>74</x:v>
      </x:c>
      <x:c r="D497" s="12">
        <x:v>0.19308350060000001</x:v>
      </x:c>
      <x:c r="E497" s="10" t="s">
        <x:v>184</x:v>
      </x:c>
      <x:c r="F497" s="10" t="s">
        <x:v>145</x:v>
      </x:c>
      <x:c r="G497" s="10"/>
      <x:c r="H497" s="10" t="s">
        <x:v>146</x:v>
      </x:c>
      <x:c r="I497" s="10" t="s">
        <x:v>147</x:v>
      </x:c>
      <x:c r="J497" s="10" t="s">
        <x:v>185</x:v>
      </x:c>
      <x:c r="K497" s="10" t="s">
        <x:v>54</x:v>
      </x:c>
      <x:c r="L497" s="10" t="s">
        <x:v>182</x:v>
      </x:c>
      <x:c r="M497" s="10" t="s">
        <x:v>165</x:v>
      </x:c>
      <x:c r="N497" s="13">
        <x:v>4.16666667E-2</x:v>
      </x:c>
      <x:c r="O497" s="13">
        <x:v>0.11111111110000001</x:v>
      </x:c>
      <x:c r="P497" s="13">
        <x:v>4.6296295999999999E-3</x:v>
      </x:c>
      <x:c r="Q497" s="11" t="b">
        <x:v>0</x:v>
      </x:c>
      <x:c r="R497" s="10"/>
      <x:c r="S497" s="10"/>
      <x:c r="T497" s="12" t="n">
        <x:f t="shared" ca="1" si="34">(COUNTIF($D$488:$D$514,"&lt;"&amp;D497)+(COUNTIF($D$488:$D$514,"="&amp;D497)-1)/2)/26*100</x:f>
        <x:v>76.92307692307693</x:v>
      </x:c>
      <x:c r="U497" s="12" t="n">
        <x:f t="shared" ca="1" si="31">T497*N497</x:f>
        <x:v>3.205128207692308</x:v>
      </x:c>
      <x:c r="V497" s="12" t="n">
        <x:f t="shared" ca="1" si="32">U497/9</x:f>
        <x:v>0.35612535641025644</x:v>
      </x:c>
    </x:row>
    <x:row r="498">
      <x:c r="A498" s="10" t="s">
        <x:v>183</x:v>
      </x:c>
      <x:c r="B498" s="10" t="s">
        <x:v>75</x:v>
      </x:c>
      <x:c r="C498" s="10" t="s">
        <x:v>76</x:v>
      </x:c>
      <x:c r="D498" s="12">
        <x:v>0.32434802130000001</x:v>
      </x:c>
      <x:c r="E498" s="10" t="s">
        <x:v>184</x:v>
      </x:c>
      <x:c r="F498" s="10" t="s">
        <x:v>145</x:v>
      </x:c>
      <x:c r="G498" s="10"/>
      <x:c r="H498" s="10" t="s">
        <x:v>146</x:v>
      </x:c>
      <x:c r="I498" s="10" t="s">
        <x:v>147</x:v>
      </x:c>
      <x:c r="J498" s="10" t="s">
        <x:v>185</x:v>
      </x:c>
      <x:c r="K498" s="10" t="s">
        <x:v>54</x:v>
      </x:c>
      <x:c r="L498" s="10" t="s">
        <x:v>182</x:v>
      </x:c>
      <x:c r="M498" s="10" t="s">
        <x:v>165</x:v>
      </x:c>
      <x:c r="N498" s="13">
        <x:v>4.16666667E-2</x:v>
      </x:c>
      <x:c r="O498" s="13">
        <x:v>0.11111111110000001</x:v>
      </x:c>
      <x:c r="P498" s="13">
        <x:v>4.6296295999999999E-3</x:v>
      </x:c>
      <x:c r="Q498" s="11" t="b">
        <x:v>0</x:v>
      </x:c>
      <x:c r="R498" s="10"/>
      <x:c r="S498" s="10"/>
      <x:c r="T498" s="12" t="n">
        <x:f t="shared" ca="1" si="34">(COUNTIF($D$488:$D$514,"&lt;"&amp;D498)+(COUNTIF($D$488:$D$514,"="&amp;D498)-1)/2)/26*100</x:f>
        <x:v>96.15384615384616</x:v>
      </x:c>
      <x:c r="U498" s="12" t="n">
        <x:f t="shared" ca="1" si="31">T498*N498</x:f>
        <x:v>4.006410259615385</x:v>
      </x:c>
      <x:c r="V498" s="12" t="n">
        <x:f t="shared" ca="1" si="32">U498/9</x:f>
        <x:v>0.44515669551282055</x:v>
      </x:c>
    </x:row>
    <x:row r="499">
      <x:c r="A499" s="10" t="s">
        <x:v>183</x:v>
      </x:c>
      <x:c r="B499" s="10" t="s">
        <x:v>77</x:v>
      </x:c>
      <x:c r="C499" s="10" t="s">
        <x:v>78</x:v>
      </x:c>
      <x:c r="D499" s="12">
        <x:v>0.25775345589999998</x:v>
      </x:c>
      <x:c r="E499" s="10" t="s">
        <x:v>184</x:v>
      </x:c>
      <x:c r="F499" s="10" t="s">
        <x:v>145</x:v>
      </x:c>
      <x:c r="G499" s="10"/>
      <x:c r="H499" s="10" t="s">
        <x:v>146</x:v>
      </x:c>
      <x:c r="I499" s="10" t="s">
        <x:v>147</x:v>
      </x:c>
      <x:c r="J499" s="10" t="s">
        <x:v>185</x:v>
      </x:c>
      <x:c r="K499" s="10" t="s">
        <x:v>54</x:v>
      </x:c>
      <x:c r="L499" s="10" t="s">
        <x:v>182</x:v>
      </x:c>
      <x:c r="M499" s="10" t="s">
        <x:v>165</x:v>
      </x:c>
      <x:c r="N499" s="13">
        <x:v>4.16666667E-2</x:v>
      </x:c>
      <x:c r="O499" s="13">
        <x:v>0.11111111110000001</x:v>
      </x:c>
      <x:c r="P499" s="13">
        <x:v>4.6296295999999999E-3</x:v>
      </x:c>
      <x:c r="Q499" s="11" t="b">
        <x:v>0</x:v>
      </x:c>
      <x:c r="R499" s="10"/>
      <x:c r="S499" s="10"/>
      <x:c r="T499" s="12" t="n">
        <x:f t="shared" ca="1" si="34">(COUNTIF($D$488:$D$514,"&lt;"&amp;D499)+(COUNTIF($D$488:$D$514,"="&amp;D499)-1)/2)/26*100</x:f>
        <x:v>88.46153846153845</x:v>
      </x:c>
      <x:c r="U499" s="12" t="n">
        <x:f t="shared" ca="1" si="31">T499*N499</x:f>
        <x:v>3.6858974388461534</x:v>
      </x:c>
      <x:c r="V499" s="12" t="n">
        <x:f t="shared" ca="1" si="32">U499/9</x:f>
        <x:v>0.4095441598717948</x:v>
      </x:c>
    </x:row>
    <x:row r="500">
      <x:c r="A500" s="10" t="s">
        <x:v>183</x:v>
      </x:c>
      <x:c r="B500" s="10" t="s">
        <x:v>79</x:v>
      </x:c>
      <x:c r="C500" s="10" t="s">
        <x:v>80</x:v>
      </x:c>
      <x:c r="D500" s="12">
        <x:v>1.4347016799999999E-2</x:v>
      </x:c>
      <x:c r="E500" s="10" t="s">
        <x:v>184</x:v>
      </x:c>
      <x:c r="F500" s="10" t="s">
        <x:v>145</x:v>
      </x:c>
      <x:c r="G500" s="10"/>
      <x:c r="H500" s="10" t="s">
        <x:v>146</x:v>
      </x:c>
      <x:c r="I500" s="10" t="s">
        <x:v>147</x:v>
      </x:c>
      <x:c r="J500" s="10" t="s">
        <x:v>185</x:v>
      </x:c>
      <x:c r="K500" s="10" t="s">
        <x:v>54</x:v>
      </x:c>
      <x:c r="L500" s="10" t="s">
        <x:v>182</x:v>
      </x:c>
      <x:c r="M500" s="10" t="s">
        <x:v>165</x:v>
      </x:c>
      <x:c r="N500" s="13">
        <x:v>4.16666667E-2</x:v>
      </x:c>
      <x:c r="O500" s="13">
        <x:v>0.11111111110000001</x:v>
      </x:c>
      <x:c r="P500" s="13">
        <x:v>4.6296295999999999E-3</x:v>
      </x:c>
      <x:c r="Q500" s="11" t="b">
        <x:v>0</x:v>
      </x:c>
      <x:c r="R500" s="10"/>
      <x:c r="S500" s="10"/>
      <x:c r="T500" s="12" t="n">
        <x:f t="shared" ca="1" si="34">(COUNTIF($D$488:$D$514,"&lt;"&amp;D500)+(COUNTIF($D$488:$D$514,"="&amp;D500)-1)/2)/26*100</x:f>
        <x:v>7.6923076923076925</x:v>
      </x:c>
      <x:c r="U500" s="12" t="n">
        <x:f t="shared" ca="1" si="31">T500*N500</x:f>
        <x:v>0.32051282076923077</x:v>
      </x:c>
      <x:c r="V500" s="12" t="n">
        <x:f t="shared" ca="1" si="32">U500/9</x:f>
        <x:v>0.03561253564102564</x:v>
      </x:c>
    </x:row>
    <x:row r="501">
      <x:c r="A501" s="10" t="s">
        <x:v>183</x:v>
      </x:c>
      <x:c r="B501" s="10" t="s">
        <x:v>81</x:v>
      </x:c>
      <x:c r="C501" s="10" t="s">
        <x:v>82</x:v>
      </x:c>
      <x:c r="D501" s="12">
        <x:v>5.47083378E-2</x:v>
      </x:c>
      <x:c r="E501" s="10" t="s">
        <x:v>184</x:v>
      </x:c>
      <x:c r="F501" s="10" t="s">
        <x:v>145</x:v>
      </x:c>
      <x:c r="G501" s="10"/>
      <x:c r="H501" s="10" t="s">
        <x:v>146</x:v>
      </x:c>
      <x:c r="I501" s="10" t="s">
        <x:v>147</x:v>
      </x:c>
      <x:c r="J501" s="10" t="s">
        <x:v>185</x:v>
      </x:c>
      <x:c r="K501" s="10" t="s">
        <x:v>54</x:v>
      </x:c>
      <x:c r="L501" s="10" t="s">
        <x:v>182</x:v>
      </x:c>
      <x:c r="M501" s="10" t="s">
        <x:v>165</x:v>
      </x:c>
      <x:c r="N501" s="13">
        <x:v>4.16666667E-2</x:v>
      </x:c>
      <x:c r="O501" s="13">
        <x:v>0.11111111110000001</x:v>
      </x:c>
      <x:c r="P501" s="13">
        <x:v>4.6296295999999999E-3</x:v>
      </x:c>
      <x:c r="Q501" s="11" t="b">
        <x:v>0</x:v>
      </x:c>
      <x:c r="R501" s="10"/>
      <x:c r="S501" s="10"/>
      <x:c r="T501" s="12" t="n">
        <x:f t="shared" ca="1" si="34">(COUNTIF($D$488:$D$514,"&lt;"&amp;D501)+(COUNTIF($D$488:$D$514,"="&amp;D501)-1)/2)/26*100</x:f>
        <x:v>38.46153846153847</x:v>
      </x:c>
      <x:c r="U501" s="12" t="n">
        <x:f t="shared" ca="1" si="31">T501*N501</x:f>
        <x:v>1.602564103846154</x:v>
      </x:c>
      <x:c r="V501" s="12" t="n">
        <x:f t="shared" ca="1" si="32">U501/9</x:f>
        <x:v>0.17806267820512822</x:v>
      </x:c>
    </x:row>
    <x:row r="502">
      <x:c r="A502" s="10" t="s">
        <x:v>183</x:v>
      </x:c>
      <x:c r="B502" s="10" t="s">
        <x:v>83</x:v>
      </x:c>
      <x:c r="C502" s="10" t="s">
        <x:v>84</x:v>
      </x:c>
      <x:c r="D502" s="12">
        <x:v>9.6494672399999995E-2</x:v>
      </x:c>
      <x:c r="E502" s="10" t="s">
        <x:v>184</x:v>
      </x:c>
      <x:c r="F502" s="10" t="s">
        <x:v>145</x:v>
      </x:c>
      <x:c r="G502" s="10"/>
      <x:c r="H502" s="10" t="s">
        <x:v>146</x:v>
      </x:c>
      <x:c r="I502" s="10" t="s">
        <x:v>147</x:v>
      </x:c>
      <x:c r="J502" s="10" t="s">
        <x:v>185</x:v>
      </x:c>
      <x:c r="K502" s="10" t="s">
        <x:v>54</x:v>
      </x:c>
      <x:c r="L502" s="10" t="s">
        <x:v>182</x:v>
      </x:c>
      <x:c r="M502" s="10" t="s">
        <x:v>165</x:v>
      </x:c>
      <x:c r="N502" s="13">
        <x:v>4.16666667E-2</x:v>
      </x:c>
      <x:c r="O502" s="13">
        <x:v>0.11111111110000001</x:v>
      </x:c>
      <x:c r="P502" s="13">
        <x:v>4.6296295999999999E-3</x:v>
      </x:c>
      <x:c r="Q502" s="11" t="b">
        <x:v>0</x:v>
      </x:c>
      <x:c r="R502" s="10"/>
      <x:c r="S502" s="10"/>
      <x:c r="T502" s="12" t="n">
        <x:f t="shared" ca="1" si="34">(COUNTIF($D$488:$D$514,"&lt;"&amp;D502)+(COUNTIF($D$488:$D$514,"="&amp;D502)-1)/2)/26*100</x:f>
        <x:v>57.692307692307686</x:v>
      </x:c>
      <x:c r="U502" s="12" t="n">
        <x:f t="shared" ca="1" si="31">T502*N502</x:f>
        <x:v>2.4038461557692306</x:v>
      </x:c>
      <x:c r="V502" s="12" t="n">
        <x:f t="shared" ca="1" si="32">U502/9</x:f>
        <x:v>0.2670940173076923</x:v>
      </x:c>
    </x:row>
    <x:row r="503">
      <x:c r="A503" s="10" t="s">
        <x:v>183</x:v>
      </x:c>
      <x:c r="B503" s="10" t="s">
        <x:v>85</x:v>
      </x:c>
      <x:c r="C503" s="10" t="s">
        <x:v>86</x:v>
      </x:c>
      <x:c r="D503" s="12">
        <x:v>8.9290512099999997E-2</x:v>
      </x:c>
      <x:c r="E503" s="10" t="s">
        <x:v>184</x:v>
      </x:c>
      <x:c r="F503" s="10" t="s">
        <x:v>145</x:v>
      </x:c>
      <x:c r="G503" s="10"/>
      <x:c r="H503" s="10" t="s">
        <x:v>146</x:v>
      </x:c>
      <x:c r="I503" s="10" t="s">
        <x:v>147</x:v>
      </x:c>
      <x:c r="J503" s="10" t="s">
        <x:v>185</x:v>
      </x:c>
      <x:c r="K503" s="10" t="s">
        <x:v>54</x:v>
      </x:c>
      <x:c r="L503" s="10" t="s">
        <x:v>182</x:v>
      </x:c>
      <x:c r="M503" s="10" t="s">
        <x:v>165</x:v>
      </x:c>
      <x:c r="N503" s="13">
        <x:v>4.16666667E-2</x:v>
      </x:c>
      <x:c r="O503" s="13">
        <x:v>0.11111111110000001</x:v>
      </x:c>
      <x:c r="P503" s="13">
        <x:v>4.6296295999999999E-3</x:v>
      </x:c>
      <x:c r="Q503" s="11" t="b">
        <x:v>0</x:v>
      </x:c>
      <x:c r="R503" s="10"/>
      <x:c r="S503" s="10"/>
      <x:c r="T503" s="12" t="n">
        <x:f t="shared" ca="1" si="34">(COUNTIF($D$488:$D$514,"&lt;"&amp;D503)+(COUNTIF($D$488:$D$514,"="&amp;D503)-1)/2)/26*100</x:f>
        <x:v>53.84615384615385</x:v>
      </x:c>
      <x:c r="U503" s="12" t="n">
        <x:f t="shared" ca="1" si="31">T503*N503</x:f>
        <x:v>2.2435897453846154</x:v>
      </x:c>
      <x:c r="V503" s="12" t="n">
        <x:f t="shared" ca="1" si="32">U503/9</x:f>
        <x:v>0.2492877494871795</x:v>
      </x:c>
    </x:row>
    <x:row r="504">
      <x:c r="A504" s="10" t="s">
        <x:v>183</x:v>
      </x:c>
      <x:c r="B504" s="10" t="s">
        <x:v>87</x:v>
      </x:c>
      <x:c r="C504" s="10" t="s">
        <x:v>88</x:v>
      </x:c>
      <x:c r="D504" s="12">
        <x:v>0.15370779239999999</x:v>
      </x:c>
      <x:c r="E504" s="10" t="s">
        <x:v>184</x:v>
      </x:c>
      <x:c r="F504" s="10" t="s">
        <x:v>145</x:v>
      </x:c>
      <x:c r="G504" s="10"/>
      <x:c r="H504" s="10" t="s">
        <x:v>146</x:v>
      </x:c>
      <x:c r="I504" s="10" t="s">
        <x:v>147</x:v>
      </x:c>
      <x:c r="J504" s="10" t="s">
        <x:v>185</x:v>
      </x:c>
      <x:c r="K504" s="10" t="s">
        <x:v>54</x:v>
      </x:c>
      <x:c r="L504" s="10" t="s">
        <x:v>182</x:v>
      </x:c>
      <x:c r="M504" s="10" t="s">
        <x:v>165</x:v>
      </x:c>
      <x:c r="N504" s="13">
        <x:v>4.16666667E-2</x:v>
      </x:c>
      <x:c r="O504" s="13">
        <x:v>0.11111111110000001</x:v>
      </x:c>
      <x:c r="P504" s="13">
        <x:v>4.6296295999999999E-3</x:v>
      </x:c>
      <x:c r="Q504" s="11" t="b">
        <x:v>0</x:v>
      </x:c>
      <x:c r="R504" s="10"/>
      <x:c r="S504" s="10"/>
      <x:c r="T504" s="12" t="n">
        <x:f t="shared" ca="1" si="34">(COUNTIF($D$488:$D$514,"&lt;"&amp;D504)+(COUNTIF($D$488:$D$514,"="&amp;D504)-1)/2)/26*100</x:f>
        <x:v>69.23076923076923</x:v>
      </x:c>
      <x:c r="U504" s="12" t="n">
        <x:f t="shared" ca="1" si="31">T504*N504</x:f>
        <x:v>2.884615386923077</x:v>
      </x:c>
      <x:c r="V504" s="12" t="n">
        <x:f t="shared" ca="1" si="32">U504/9</x:f>
        <x:v>0.32051282076923077</x:v>
      </x:c>
    </x:row>
    <x:row r="505">
      <x:c r="A505" s="10" t="s">
        <x:v>183</x:v>
      </x:c>
      <x:c r="B505" s="10" t="s">
        <x:v>89</x:v>
      </x:c>
      <x:c r="C505" s="10" t="s">
        <x:v>90</x:v>
      </x:c>
      <x:c r="D505" s="12">
        <x:v>9.6538478699999999E-2</x:v>
      </x:c>
      <x:c r="E505" s="10" t="s">
        <x:v>184</x:v>
      </x:c>
      <x:c r="F505" s="10" t="s">
        <x:v>145</x:v>
      </x:c>
      <x:c r="G505" s="10"/>
      <x:c r="H505" s="10" t="s">
        <x:v>146</x:v>
      </x:c>
      <x:c r="I505" s="10" t="s">
        <x:v>147</x:v>
      </x:c>
      <x:c r="J505" s="10" t="s">
        <x:v>185</x:v>
      </x:c>
      <x:c r="K505" s="10" t="s">
        <x:v>54</x:v>
      </x:c>
      <x:c r="L505" s="10" t="s">
        <x:v>182</x:v>
      </x:c>
      <x:c r="M505" s="10" t="s">
        <x:v>165</x:v>
      </x:c>
      <x:c r="N505" s="13">
        <x:v>4.16666667E-2</x:v>
      </x:c>
      <x:c r="O505" s="13">
        <x:v>0.11111111110000001</x:v>
      </x:c>
      <x:c r="P505" s="13">
        <x:v>4.6296295999999999E-3</x:v>
      </x:c>
      <x:c r="Q505" s="11" t="b">
        <x:v>0</x:v>
      </x:c>
      <x:c r="R505" s="10"/>
      <x:c r="S505" s="10"/>
      <x:c r="T505" s="12" t="n">
        <x:f t="shared" ca="1" si="34">(COUNTIF($D$488:$D$514,"&lt;"&amp;D505)+(COUNTIF($D$488:$D$514,"="&amp;D505)-1)/2)/26*100</x:f>
        <x:v>61.53846153846154</x:v>
      </x:c>
      <x:c r="U505" s="12" t="n">
        <x:f t="shared" ca="1" si="31">T505*N505</x:f>
        <x:v>2.564102566153846</x:v>
      </x:c>
      <x:c r="V505" s="12" t="n">
        <x:f t="shared" ca="1" si="32">U505/9</x:f>
        <x:v>0.28490028512820514</x:v>
      </x:c>
    </x:row>
    <x:row r="506">
      <x:c r="A506" s="10" t="s">
        <x:v>183</x:v>
      </x:c>
      <x:c r="B506" s="10" t="s">
        <x:v>91</x:v>
      </x:c>
      <x:c r="C506" s="10" t="s">
        <x:v>92</x:v>
      </x:c>
      <x:c r="D506" s="12">
        <x:v>5.6036705200000002E-2</x:v>
      </x:c>
      <x:c r="E506" s="10" t="s">
        <x:v>184</x:v>
      </x:c>
      <x:c r="F506" s="10" t="s">
        <x:v>145</x:v>
      </x:c>
      <x:c r="G506" s="10"/>
      <x:c r="H506" s="10" t="s">
        <x:v>146</x:v>
      </x:c>
      <x:c r="I506" s="10" t="s">
        <x:v>147</x:v>
      </x:c>
      <x:c r="J506" s="10" t="s">
        <x:v>185</x:v>
      </x:c>
      <x:c r="K506" s="10" t="s">
        <x:v>54</x:v>
      </x:c>
      <x:c r="L506" s="10" t="s">
        <x:v>182</x:v>
      </x:c>
      <x:c r="M506" s="10" t="s">
        <x:v>165</x:v>
      </x:c>
      <x:c r="N506" s="13">
        <x:v>4.16666667E-2</x:v>
      </x:c>
      <x:c r="O506" s="13">
        <x:v>0.11111111110000001</x:v>
      </x:c>
      <x:c r="P506" s="13">
        <x:v>4.6296295999999999E-3</x:v>
      </x:c>
      <x:c r="Q506" s="11" t="b">
        <x:v>0</x:v>
      </x:c>
      <x:c r="R506" s="10"/>
      <x:c r="S506" s="10"/>
      <x:c r="T506" s="12" t="n">
        <x:f t="shared" ca="1" si="34">(COUNTIF($D$488:$D$514,"&lt;"&amp;D506)+(COUNTIF($D$488:$D$514,"="&amp;D506)-1)/2)/26*100</x:f>
        <x:v>42.30769230769231</x:v>
      </x:c>
      <x:c r="U506" s="12" t="n">
        <x:f t="shared" ca="1" si="31">T506*N506</x:f>
        <x:v>1.7628205142307691</x:v>
      </x:c>
      <x:c r="V506" s="12" t="n">
        <x:f t="shared" ca="1" si="32">U506/9</x:f>
        <x:v>0.195868946025641</x:v>
      </x:c>
    </x:row>
    <x:row r="507">
      <x:c r="A507" s="10" t="s">
        <x:v>183</x:v>
      </x:c>
      <x:c r="B507" s="10" t="s">
        <x:v>93</x:v>
      </x:c>
      <x:c r="C507" s="10" t="s">
        <x:v>94</x:v>
      </x:c>
      <x:c r="D507" s="12">
        <x:v>5.4859071000000004E-3</x:v>
      </x:c>
      <x:c r="E507" s="10" t="s">
        <x:v>184</x:v>
      </x:c>
      <x:c r="F507" s="10" t="s">
        <x:v>145</x:v>
      </x:c>
      <x:c r="G507" s="10"/>
      <x:c r="H507" s="10" t="s">
        <x:v>146</x:v>
      </x:c>
      <x:c r="I507" s="10" t="s">
        <x:v>147</x:v>
      </x:c>
      <x:c r="J507" s="10" t="s">
        <x:v>185</x:v>
      </x:c>
      <x:c r="K507" s="10" t="s">
        <x:v>54</x:v>
      </x:c>
      <x:c r="L507" s="10" t="s">
        <x:v>182</x:v>
      </x:c>
      <x:c r="M507" s="10" t="s">
        <x:v>165</x:v>
      </x:c>
      <x:c r="N507" s="13">
        <x:v>4.16666667E-2</x:v>
      </x:c>
      <x:c r="O507" s="13">
        <x:v>0.11111111110000001</x:v>
      </x:c>
      <x:c r="P507" s="13">
        <x:v>4.6296295999999999E-3</x:v>
      </x:c>
      <x:c r="Q507" s="11" t="b">
        <x:v>0</x:v>
      </x:c>
      <x:c r="R507" s="10"/>
      <x:c r="S507" s="10"/>
      <x:c r="T507" s="12" t="n">
        <x:f t="shared" ca="1" si="34">(COUNTIF($D$488:$D$514,"&lt;"&amp;D507)+(COUNTIF($D$488:$D$514,"="&amp;D507)-1)/2)/26*100</x:f>
        <x:v>0</x:v>
      </x:c>
      <x:c r="U507" s="12" t="n">
        <x:f t="shared" ca="1" si="31">T507*N507</x:f>
        <x:v>0</x:v>
      </x:c>
      <x:c r="V507" s="12" t="n">
        <x:f t="shared" ca="1" si="32">U507/9</x:f>
        <x:v>0</x:v>
      </x:c>
    </x:row>
    <x:row r="508">
      <x:c r="A508" s="10" t="s">
        <x:v>183</x:v>
      </x:c>
      <x:c r="B508" s="10" t="s">
        <x:v>95</x:v>
      </x:c>
      <x:c r="C508" s="10" t="s">
        <x:v>96</x:v>
      </x:c>
      <x:c r="D508" s="12">
        <x:v>0.2159897737</x:v>
      </x:c>
      <x:c r="E508" s="10" t="s">
        <x:v>184</x:v>
      </x:c>
      <x:c r="F508" s="10" t="s">
        <x:v>145</x:v>
      </x:c>
      <x:c r="G508" s="10"/>
      <x:c r="H508" s="10" t="s">
        <x:v>146</x:v>
      </x:c>
      <x:c r="I508" s="10" t="s">
        <x:v>147</x:v>
      </x:c>
      <x:c r="J508" s="10" t="s">
        <x:v>185</x:v>
      </x:c>
      <x:c r="K508" s="10" t="s">
        <x:v>54</x:v>
      </x:c>
      <x:c r="L508" s="10" t="s">
        <x:v>182</x:v>
      </x:c>
      <x:c r="M508" s="10" t="s">
        <x:v>165</x:v>
      </x:c>
      <x:c r="N508" s="13">
        <x:v>4.16666667E-2</x:v>
      </x:c>
      <x:c r="O508" s="13">
        <x:v>0.11111111110000001</x:v>
      </x:c>
      <x:c r="P508" s="13">
        <x:v>4.6296295999999999E-3</x:v>
      </x:c>
      <x:c r="Q508" s="11" t="b">
        <x:v>0</x:v>
      </x:c>
      <x:c r="R508" s="10"/>
      <x:c r="S508" s="10"/>
      <x:c r="T508" s="12" t="n">
        <x:f t="shared" ca="1" si="34">(COUNTIF($D$488:$D$514,"&lt;"&amp;D508)+(COUNTIF($D$488:$D$514,"="&amp;D508)-1)/2)/26*100</x:f>
        <x:v>80.76923076923077</x:v>
      </x:c>
      <x:c r="U508" s="12" t="n">
        <x:f t="shared" ca="1" si="31">T508*N508</x:f>
        <x:v>3.365384618076923</x:v>
      </x:c>
      <x:c r="V508" s="12" t="n">
        <x:f t="shared" ca="1" si="32">U508/9</x:f>
        <x:v>0.37393162423076926</x:v>
      </x:c>
    </x:row>
    <x:row r="509">
      <x:c r="A509" s="10" t="s">
        <x:v>183</x:v>
      </x:c>
      <x:c r="B509" s="10" t="s">
        <x:v>97</x:v>
      </x:c>
      <x:c r="C509" s="10" t="s">
        <x:v>98</x:v>
      </x:c>
      <x:c r="D509" s="12">
        <x:v>3.6274141900000001E-2</x:v>
      </x:c>
      <x:c r="E509" s="10" t="s">
        <x:v>184</x:v>
      </x:c>
      <x:c r="F509" s="10" t="s">
        <x:v>145</x:v>
      </x:c>
      <x:c r="G509" s="10"/>
      <x:c r="H509" s="10" t="s">
        <x:v>146</x:v>
      </x:c>
      <x:c r="I509" s="10" t="s">
        <x:v>147</x:v>
      </x:c>
      <x:c r="J509" s="10" t="s">
        <x:v>185</x:v>
      </x:c>
      <x:c r="K509" s="10" t="s">
        <x:v>54</x:v>
      </x:c>
      <x:c r="L509" s="10" t="s">
        <x:v>182</x:v>
      </x:c>
      <x:c r="M509" s="10" t="s">
        <x:v>165</x:v>
      </x:c>
      <x:c r="N509" s="13">
        <x:v>4.16666667E-2</x:v>
      </x:c>
      <x:c r="O509" s="13">
        <x:v>0.11111111110000001</x:v>
      </x:c>
      <x:c r="P509" s="13">
        <x:v>4.6296295999999999E-3</x:v>
      </x:c>
      <x:c r="Q509" s="11" t="b">
        <x:v>0</x:v>
      </x:c>
      <x:c r="R509" s="10"/>
      <x:c r="S509" s="10"/>
      <x:c r="T509" s="12" t="n">
        <x:f t="shared" ca="1" si="34">(COUNTIF($D$488:$D$514,"&lt;"&amp;D509)+(COUNTIF($D$488:$D$514,"="&amp;D509)-1)/2)/26*100</x:f>
        <x:v>30.76923076923077</x:v>
      </x:c>
      <x:c r="U509" s="12" t="n">
        <x:f t="shared" ca="1" si="31">T509*N509</x:f>
        <x:v>1.282051283076923</x:v>
      </x:c>
      <x:c r="V509" s="12" t="n">
        <x:f t="shared" ca="1" si="32">U509/9</x:f>
        <x:v>0.14245014256410257</x:v>
      </x:c>
    </x:row>
    <x:row r="510">
      <x:c r="A510" s="10" t="s">
        <x:v>183</x:v>
      </x:c>
      <x:c r="B510" s="10" t="s">
        <x:v>99</x:v>
      </x:c>
      <x:c r="C510" s="10" t="s">
        <x:v>100</x:v>
      </x:c>
      <x:c r="D510" s="12">
        <x:v>7.3205874399999996E-2</x:v>
      </x:c>
      <x:c r="E510" s="10" t="s">
        <x:v>184</x:v>
      </x:c>
      <x:c r="F510" s="10" t="s">
        <x:v>145</x:v>
      </x:c>
      <x:c r="G510" s="10"/>
      <x:c r="H510" s="10" t="s">
        <x:v>146</x:v>
      </x:c>
      <x:c r="I510" s="10" t="s">
        <x:v>147</x:v>
      </x:c>
      <x:c r="J510" s="10" t="s">
        <x:v>185</x:v>
      </x:c>
      <x:c r="K510" s="10" t="s">
        <x:v>54</x:v>
      </x:c>
      <x:c r="L510" s="10" t="s">
        <x:v>182</x:v>
      </x:c>
      <x:c r="M510" s="10" t="s">
        <x:v>165</x:v>
      </x:c>
      <x:c r="N510" s="13">
        <x:v>4.16666667E-2</x:v>
      </x:c>
      <x:c r="O510" s="13">
        <x:v>0.11111111110000001</x:v>
      </x:c>
      <x:c r="P510" s="13">
        <x:v>4.6296295999999999E-3</x:v>
      </x:c>
      <x:c r="Q510" s="11" t="b">
        <x:v>0</x:v>
      </x:c>
      <x:c r="R510" s="10"/>
      <x:c r="S510" s="10"/>
      <x:c r="T510" s="12" t="n">
        <x:f t="shared" ca="1" si="34">(COUNTIF($D$488:$D$514,"&lt;"&amp;D510)+(COUNTIF($D$488:$D$514,"="&amp;D510)-1)/2)/26*100</x:f>
        <x:v>50</x:v>
      </x:c>
      <x:c r="U510" s="12" t="n">
        <x:f t="shared" ca="1" si="31">T510*N510</x:f>
        <x:v>2.083333335</x:v>
      </x:c>
      <x:c r="V510" s="12" t="n">
        <x:f t="shared" ca="1" si="32">U510/9</x:f>
        <x:v>0.23148148166666666</x:v>
      </x:c>
    </x:row>
    <x:row r="511">
      <x:c r="A511" s="10" t="s">
        <x:v>183</x:v>
      </x:c>
      <x:c r="B511" s="10" t="s">
        <x:v>101</x:v>
      </x:c>
      <x:c r="C511" s="10" t="s">
        <x:v>102</x:v>
      </x:c>
      <x:c r="D511" s="12">
        <x:v>2.1476570699999999E-2</x:v>
      </x:c>
      <x:c r="E511" s="10" t="s">
        <x:v>184</x:v>
      </x:c>
      <x:c r="F511" s="10" t="s">
        <x:v>145</x:v>
      </x:c>
      <x:c r="G511" s="10"/>
      <x:c r="H511" s="10" t="s">
        <x:v>146</x:v>
      </x:c>
      <x:c r="I511" s="10" t="s">
        <x:v>147</x:v>
      </x:c>
      <x:c r="J511" s="10" t="s">
        <x:v>185</x:v>
      </x:c>
      <x:c r="K511" s="10" t="s">
        <x:v>54</x:v>
      </x:c>
      <x:c r="L511" s="10" t="s">
        <x:v>182</x:v>
      </x:c>
      <x:c r="M511" s="10" t="s">
        <x:v>165</x:v>
      </x:c>
      <x:c r="N511" s="13">
        <x:v>4.16666667E-2</x:v>
      </x:c>
      <x:c r="O511" s="13">
        <x:v>0.11111111110000001</x:v>
      </x:c>
      <x:c r="P511" s="13">
        <x:v>4.6296295999999999E-3</x:v>
      </x:c>
      <x:c r="Q511" s="11" t="b">
        <x:v>0</x:v>
      </x:c>
      <x:c r="R511" s="10"/>
      <x:c r="S511" s="10"/>
      <x:c r="T511" s="12" t="n">
        <x:f t="shared" ca="1" si="34">(COUNTIF($D$488:$D$514,"&lt;"&amp;D511)+(COUNTIF($D$488:$D$514,"="&amp;D511)-1)/2)/26*100</x:f>
        <x:v>15.384615384615385</x:v>
      </x:c>
      <x:c r="U511" s="12" t="n">
        <x:f t="shared" ca="1" si="31">T511*N511</x:f>
        <x:v>0.6410256415384615</x:v>
      </x:c>
      <x:c r="V511" s="12" t="n">
        <x:f t="shared" ca="1" si="32">U511/9</x:f>
        <x:v>0.07122507128205129</x:v>
      </x:c>
    </x:row>
    <x:row r="512">
      <x:c r="A512" s="10" t="s">
        <x:v>183</x:v>
      </x:c>
      <x:c r="B512" s="10" t="s">
        <x:v>103</x:v>
      </x:c>
      <x:c r="C512" s="10" t="s">
        <x:v>104</x:v>
      </x:c>
      <x:c r="D512" s="12">
        <x:v>0.3256399378</x:v>
      </x:c>
      <x:c r="E512" s="10" t="s">
        <x:v>184</x:v>
      </x:c>
      <x:c r="F512" s="10" t="s">
        <x:v>145</x:v>
      </x:c>
      <x:c r="G512" s="10"/>
      <x:c r="H512" s="10" t="s">
        <x:v>146</x:v>
      </x:c>
      <x:c r="I512" s="10" t="s">
        <x:v>147</x:v>
      </x:c>
      <x:c r="J512" s="10" t="s">
        <x:v>185</x:v>
      </x:c>
      <x:c r="K512" s="10" t="s">
        <x:v>54</x:v>
      </x:c>
      <x:c r="L512" s="10" t="s">
        <x:v>182</x:v>
      </x:c>
      <x:c r="M512" s="10" t="s">
        <x:v>165</x:v>
      </x:c>
      <x:c r="N512" s="13">
        <x:v>4.16666667E-2</x:v>
      </x:c>
      <x:c r="O512" s="13">
        <x:v>0.11111111110000001</x:v>
      </x:c>
      <x:c r="P512" s="13">
        <x:v>4.6296295999999999E-3</x:v>
      </x:c>
      <x:c r="Q512" s="11" t="b">
        <x:v>0</x:v>
      </x:c>
      <x:c r="R512" s="10"/>
      <x:c r="S512" s="10"/>
      <x:c r="T512" s="12" t="n">
        <x:f t="shared" ca="1" si="34">(COUNTIF($D$488:$D$514,"&lt;"&amp;D512)+(COUNTIF($D$488:$D$514,"="&amp;D512)-1)/2)/26*100</x:f>
        <x:v>100</x:v>
      </x:c>
      <x:c r="U512" s="12" t="n">
        <x:f t="shared" ca="1" si="31">T512*N512</x:f>
        <x:v>4.16666667</x:v>
      </x:c>
      <x:c r="V512" s="12" t="n">
        <x:f t="shared" ca="1" si="32">U512/9</x:f>
        <x:v>0.4629629633333333</x:v>
      </x:c>
    </x:row>
    <x:row r="513">
      <x:c r="A513" s="10" t="s">
        <x:v>183</x:v>
      </x:c>
      <x:c r="B513" s="10" t="s">
        <x:v>105</x:v>
      </x:c>
      <x:c r="C513" s="10" t="s">
        <x:v>106</x:v>
      </x:c>
      <x:c r="D513" s="12">
        <x:v>2.82912957E-2</x:v>
      </x:c>
      <x:c r="E513" s="10" t="s">
        <x:v>184</x:v>
      </x:c>
      <x:c r="F513" s="10" t="s">
        <x:v>145</x:v>
      </x:c>
      <x:c r="G513" s="10"/>
      <x:c r="H513" s="10" t="s">
        <x:v>146</x:v>
      </x:c>
      <x:c r="I513" s="10" t="s">
        <x:v>147</x:v>
      </x:c>
      <x:c r="J513" s="10" t="s">
        <x:v>185</x:v>
      </x:c>
      <x:c r="K513" s="10" t="s">
        <x:v>54</x:v>
      </x:c>
      <x:c r="L513" s="10" t="s">
        <x:v>182</x:v>
      </x:c>
      <x:c r="M513" s="10" t="s">
        <x:v>165</x:v>
      </x:c>
      <x:c r="N513" s="13">
        <x:v>4.16666667E-2</x:v>
      </x:c>
      <x:c r="O513" s="13">
        <x:v>0.11111111110000001</x:v>
      </x:c>
      <x:c r="P513" s="13">
        <x:v>4.6296295999999999E-3</x:v>
      </x:c>
      <x:c r="Q513" s="11" t="b">
        <x:v>0</x:v>
      </x:c>
      <x:c r="R513" s="10"/>
      <x:c r="S513" s="10"/>
      <x:c r="T513" s="12" t="n">
        <x:f t="shared" ca="1" si="34">(COUNTIF($D$488:$D$514,"&lt;"&amp;D513)+(COUNTIF($D$488:$D$514,"="&amp;D513)-1)/2)/26*100</x:f>
        <x:v>23.076923076923077</x:v>
      </x:c>
      <x:c r="U513" s="12" t="n">
        <x:f t="shared" ca="1" si="31">T513*N513</x:f>
        <x:v>0.9615384623076924</x:v>
      </x:c>
      <x:c r="V513" s="12" t="n">
        <x:f t="shared" ca="1" si="32">U513/9</x:f>
        <x:v>0.10683760692307692</x:v>
      </x:c>
    </x:row>
    <x:row r="514">
      <x:c r="A514" s="10" t="s">
        <x:v>183</x:v>
      </x:c>
      <x:c r="B514" s="10" t="s">
        <x:v>107</x:v>
      </x:c>
      <x:c r="C514" s="10" t="s">
        <x:v>108</x:v>
      </x:c>
      <x:c r="D514" s="12">
        <x:v>2.3374570500000001E-2</x:v>
      </x:c>
      <x:c r="E514" s="10" t="s">
        <x:v>184</x:v>
      </x:c>
      <x:c r="F514" s="10" t="s">
        <x:v>145</x:v>
      </x:c>
      <x:c r="G514" s="10"/>
      <x:c r="H514" s="10" t="s">
        <x:v>146</x:v>
      </x:c>
      <x:c r="I514" s="10" t="s">
        <x:v>147</x:v>
      </x:c>
      <x:c r="J514" s="10" t="s">
        <x:v>185</x:v>
      </x:c>
      <x:c r="K514" s="10" t="s">
        <x:v>54</x:v>
      </x:c>
      <x:c r="L514" s="10" t="s">
        <x:v>182</x:v>
      </x:c>
      <x:c r="M514" s="10" t="s">
        <x:v>165</x:v>
      </x:c>
      <x:c r="N514" s="13">
        <x:v>4.16666667E-2</x:v>
      </x:c>
      <x:c r="O514" s="13">
        <x:v>0.11111111110000001</x:v>
      </x:c>
      <x:c r="P514" s="13">
        <x:v>4.6296295999999999E-3</x:v>
      </x:c>
      <x:c r="Q514" s="11" t="b">
        <x:v>0</x:v>
      </x:c>
      <x:c r="R514" s="10"/>
      <x:c r="S514" s="10"/>
      <x:c r="T514" s="12" t="n">
        <x:f t="shared" ca="1" si="34">(COUNTIF($D$488:$D$514,"&lt;"&amp;D514)+(COUNTIF($D$488:$D$514,"="&amp;D514)-1)/2)/26*100</x:f>
        <x:v>19.230769230769234</x:v>
      </x:c>
      <x:c r="U514" s="12" t="n">
        <x:f t="shared" ref="U514:U577" ca="1" si="35">T514*N514</x:f>
        <x:v>0.801282051923077</x:v>
      </x:c>
      <x:c r="V514" s="12" t="n">
        <x:f t="shared" ref="V514:V577" ca="1" si="36">U514/9</x:f>
        <x:v>0.08903133910256411</x:v>
      </x:c>
    </x:row>
    <x:row r="515">
      <x:c r="A515" s="10" t="s">
        <x:v>186</x:v>
      </x:c>
      <x:c r="B515" s="10" t="s">
        <x:v>48</x:v>
      </x:c>
      <x:c r="C515" s="10" t="s">
        <x:v>49</x:v>
      </x:c>
      <x:c r="D515" s="12">
        <x:v>0.27210000000000001</x:v>
      </x:c>
      <x:c r="E515" s="10" t="s">
        <x:v>187</x:v>
      </x:c>
      <x:c r="F515" s="10" t="s">
        <x:v>145</x:v>
      </x:c>
      <x:c r="G515" s="10"/>
      <x:c r="H515" s="10" t="s">
        <x:v>146</x:v>
      </x:c>
      <x:c r="I515" s="10" t="s">
        <x:v>147</x:v>
      </x:c>
      <x:c r="J515" s="10" t="s">
        <x:v>188</x:v>
      </x:c>
      <x:c r="K515" s="10" t="s">
        <x:v>54</x:v>
      </x:c>
      <x:c r="L515" s="10" t="s">
        <x:v>182</x:v>
      </x:c>
      <x:c r="M515" s="10" t="s">
        <x:v>165</x:v>
      </x:c>
      <x:c r="N515" s="13">
        <x:v>4.16666667E-2</x:v>
      </x:c>
      <x:c r="O515" s="13">
        <x:v>0.11111111110000001</x:v>
      </x:c>
      <x:c r="P515" s="13">
        <x:v>4.6296295999999999E-3</x:v>
      </x:c>
      <x:c r="Q515" s="11" t="b">
        <x:v>0</x:v>
      </x:c>
      <x:c r="R515" s="10"/>
      <x:c r="S515" s="10"/>
      <x:c r="T515" s="12" t="n">
        <x:f t="shared" ref="T515:T541" ca="1" si="37">(COUNTIF($D$515:$D$541,"&lt;"&amp;D515)+(COUNTIF($D$515:$D$541,"="&amp;D515)-1)/2)/26*100</x:f>
        <x:v>88.46153846153845</x:v>
      </x:c>
      <x:c r="U515" s="12" t="n">
        <x:f t="shared" ca="1" si="35">T515*N515</x:f>
        <x:v>3.6858974388461534</x:v>
      </x:c>
      <x:c r="V515" s="12" t="n">
        <x:f t="shared" ca="1" si="36">U515/9</x:f>
        <x:v>0.4095441598717948</x:v>
      </x:c>
    </x:row>
    <x:row r="516">
      <x:c r="A516" s="10" t="s">
        <x:v>186</x:v>
      </x:c>
      <x:c r="B516" s="10" t="s">
        <x:v>57</x:v>
      </x:c>
      <x:c r="C516" s="10" t="s">
        <x:v>58</x:v>
      </x:c>
      <x:c r="D516" s="12">
        <x:v>0.31010000799999998</x:v>
      </x:c>
      <x:c r="E516" s="10" t="s">
        <x:v>187</x:v>
      </x:c>
      <x:c r="F516" s="10" t="s">
        <x:v>145</x:v>
      </x:c>
      <x:c r="G516" s="10"/>
      <x:c r="H516" s="10" t="s">
        <x:v>146</x:v>
      </x:c>
      <x:c r="I516" s="10" t="s">
        <x:v>147</x:v>
      </x:c>
      <x:c r="J516" s="10" t="s">
        <x:v>188</x:v>
      </x:c>
      <x:c r="K516" s="10" t="s">
        <x:v>54</x:v>
      </x:c>
      <x:c r="L516" s="10" t="s">
        <x:v>182</x:v>
      </x:c>
      <x:c r="M516" s="10" t="s">
        <x:v>165</x:v>
      </x:c>
      <x:c r="N516" s="13">
        <x:v>4.16666667E-2</x:v>
      </x:c>
      <x:c r="O516" s="13">
        <x:v>0.11111111110000001</x:v>
      </x:c>
      <x:c r="P516" s="13">
        <x:v>4.6296295999999999E-3</x:v>
      </x:c>
      <x:c r="Q516" s="11" t="b">
        <x:v>0</x:v>
      </x:c>
      <x:c r="R516" s="10"/>
      <x:c r="S516" s="10"/>
      <x:c r="T516" s="12" t="n">
        <x:f t="shared" ca="1" si="37">(COUNTIF($D$515:$D$541,"&lt;"&amp;D516)+(COUNTIF($D$515:$D$541,"="&amp;D516)-1)/2)/26*100</x:f>
        <x:v>92.3076923076923</x:v>
      </x:c>
      <x:c r="U516" s="12" t="n">
        <x:f t="shared" ca="1" si="35">T516*N516</x:f>
        <x:v>3.8461538492307694</x:v>
      </x:c>
      <x:c r="V516" s="12" t="n">
        <x:f t="shared" ca="1" si="36">U516/9</x:f>
        <x:v>0.4273504276923077</x:v>
      </x:c>
    </x:row>
    <x:row r="517">
      <x:c r="A517" s="10" t="s">
        <x:v>186</x:v>
      </x:c>
      <x:c r="B517" s="10" t="s">
        <x:v>59</x:v>
      </x:c>
      <x:c r="C517" s="10" t="s">
        <x:v>60</x:v>
      </x:c>
      <x:c r="D517" s="12">
        <x:v>4.1000000000000003E-3</x:v>
      </x:c>
      <x:c r="E517" s="10" t="s">
        <x:v>187</x:v>
      </x:c>
      <x:c r="F517" s="10" t="s">
        <x:v>145</x:v>
      </x:c>
      <x:c r="G517" s="10"/>
      <x:c r="H517" s="10" t="s">
        <x:v>146</x:v>
      </x:c>
      <x:c r="I517" s="10" t="s">
        <x:v>147</x:v>
      </x:c>
      <x:c r="J517" s="10" t="s">
        <x:v>188</x:v>
      </x:c>
      <x:c r="K517" s="10" t="s">
        <x:v>54</x:v>
      </x:c>
      <x:c r="L517" s="10" t="s">
        <x:v>182</x:v>
      </x:c>
      <x:c r="M517" s="10" t="s">
        <x:v>165</x:v>
      </x:c>
      <x:c r="N517" s="13">
        <x:v>4.16666667E-2</x:v>
      </x:c>
      <x:c r="O517" s="13">
        <x:v>0.11111111110000001</x:v>
      </x:c>
      <x:c r="P517" s="13">
        <x:v>4.6296295999999999E-3</x:v>
      </x:c>
      <x:c r="Q517" s="11" t="b">
        <x:v>0</x:v>
      </x:c>
      <x:c r="R517" s="10"/>
      <x:c r="S517" s="10"/>
      <x:c r="T517" s="12" t="n">
        <x:f t="shared" ca="1" si="37">(COUNTIF($D$515:$D$541,"&lt;"&amp;D517)+(COUNTIF($D$515:$D$541,"="&amp;D517)-1)/2)/26*100</x:f>
        <x:v>3.8461538461538463</x:v>
      </x:c>
      <x:c r="U517" s="12" t="n">
        <x:f t="shared" ca="1" si="35">T517*N517</x:f>
        <x:v>0.16025641038461538</x:v>
      </x:c>
      <x:c r="V517" s="12" t="n">
        <x:f t="shared" ca="1" si="36">U517/9</x:f>
        <x:v>0.01780626782051282</x:v>
      </x:c>
    </x:row>
    <x:row r="518">
      <x:c r="A518" s="10" t="s">
        <x:v>186</x:v>
      </x:c>
      <x:c r="B518" s="10" t="s">
        <x:v>61</x:v>
      </x:c>
      <x:c r="C518" s="10" t="s">
        <x:v>62</x:v>
      </x:c>
      <x:c r="D518" s="12">
        <x:v>2.6899999099999999E-2</x:v>
      </x:c>
      <x:c r="E518" s="10" t="s">
        <x:v>187</x:v>
      </x:c>
      <x:c r="F518" s="10" t="s">
        <x:v>145</x:v>
      </x:c>
      <x:c r="G518" s="10"/>
      <x:c r="H518" s="10" t="s">
        <x:v>146</x:v>
      </x:c>
      <x:c r="I518" s="10" t="s">
        <x:v>147</x:v>
      </x:c>
      <x:c r="J518" s="10" t="s">
        <x:v>188</x:v>
      </x:c>
      <x:c r="K518" s="10" t="s">
        <x:v>54</x:v>
      </x:c>
      <x:c r="L518" s="10" t="s">
        <x:v>182</x:v>
      </x:c>
      <x:c r="M518" s="10" t="s">
        <x:v>165</x:v>
      </x:c>
      <x:c r="N518" s="13">
        <x:v>4.16666667E-2</x:v>
      </x:c>
      <x:c r="O518" s="13">
        <x:v>0.11111111110000001</x:v>
      </x:c>
      <x:c r="P518" s="13">
        <x:v>4.6296295999999999E-3</x:v>
      </x:c>
      <x:c r="Q518" s="11" t="b">
        <x:v>0</x:v>
      </x:c>
      <x:c r="R518" s="10"/>
      <x:c r="S518" s="10"/>
      <x:c r="T518" s="12" t="n">
        <x:f t="shared" ca="1" si="37">(COUNTIF($D$515:$D$541,"&lt;"&amp;D518)+(COUNTIF($D$515:$D$541,"="&amp;D518)-1)/2)/26*100</x:f>
        <x:v>19.230769230769234</x:v>
      </x:c>
      <x:c r="U518" s="12" t="n">
        <x:f t="shared" ca="1" si="35">T518*N518</x:f>
        <x:v>0.801282051923077</x:v>
      </x:c>
      <x:c r="V518" s="12" t="n">
        <x:f t="shared" ca="1" si="36">U518/9</x:f>
        <x:v>0.08903133910256411</x:v>
      </x:c>
    </x:row>
    <x:row r="519">
      <x:c r="A519" s="10" t="s">
        <x:v>186</x:v>
      </x:c>
      <x:c r="B519" s="10" t="s">
        <x:v>63</x:v>
      </x:c>
      <x:c r="C519" s="10" t="s">
        <x:v>64</x:v>
      </x:c>
      <x:c r="D519" s="12">
        <x:v>0.1037</x:v>
      </x:c>
      <x:c r="E519" s="10" t="s">
        <x:v>187</x:v>
      </x:c>
      <x:c r="F519" s="10" t="s">
        <x:v>145</x:v>
      </x:c>
      <x:c r="G519" s="10"/>
      <x:c r="H519" s="10" t="s">
        <x:v>146</x:v>
      </x:c>
      <x:c r="I519" s="10" t="s">
        <x:v>147</x:v>
      </x:c>
      <x:c r="J519" s="10" t="s">
        <x:v>188</x:v>
      </x:c>
      <x:c r="K519" s="10" t="s">
        <x:v>54</x:v>
      </x:c>
      <x:c r="L519" s="10" t="s">
        <x:v>182</x:v>
      </x:c>
      <x:c r="M519" s="10" t="s">
        <x:v>165</x:v>
      </x:c>
      <x:c r="N519" s="13">
        <x:v>4.16666667E-2</x:v>
      </x:c>
      <x:c r="O519" s="13">
        <x:v>0.11111111110000001</x:v>
      </x:c>
      <x:c r="P519" s="13">
        <x:v>4.6296295999999999E-3</x:v>
      </x:c>
      <x:c r="Q519" s="11" t="b">
        <x:v>0</x:v>
      </x:c>
      <x:c r="R519" s="10"/>
      <x:c r="S519" s="10"/>
      <x:c r="T519" s="12" t="n">
        <x:f t="shared" ca="1" si="37">(COUNTIF($D$515:$D$541,"&lt;"&amp;D519)+(COUNTIF($D$515:$D$541,"="&amp;D519)-1)/2)/26*100</x:f>
        <x:v>50</x:v>
      </x:c>
      <x:c r="U519" s="12" t="n">
        <x:f t="shared" ca="1" si="35">T519*N519</x:f>
        <x:v>2.083333335</x:v>
      </x:c>
      <x:c r="V519" s="12" t="n">
        <x:f t="shared" ca="1" si="36">U519/9</x:f>
        <x:v>0.23148148166666666</x:v>
      </x:c>
    </x:row>
    <x:row r="520">
      <x:c r="A520" s="10" t="s">
        <x:v>186</x:v>
      </x:c>
      <x:c r="B520" s="10" t="s">
        <x:v>65</x:v>
      </x:c>
      <x:c r="C520" s="10" t="s">
        <x:v>66</x:v>
      </x:c>
      <x:c r="D520" s="12">
        <x:v>9.6900001900000005E-2</x:v>
      </x:c>
      <x:c r="E520" s="10" t="s">
        <x:v>187</x:v>
      </x:c>
      <x:c r="F520" s="10" t="s">
        <x:v>145</x:v>
      </x:c>
      <x:c r="G520" s="10"/>
      <x:c r="H520" s="10" t="s">
        <x:v>146</x:v>
      </x:c>
      <x:c r="I520" s="10" t="s">
        <x:v>147</x:v>
      </x:c>
      <x:c r="J520" s="10" t="s">
        <x:v>188</x:v>
      </x:c>
      <x:c r="K520" s="10" t="s">
        <x:v>54</x:v>
      </x:c>
      <x:c r="L520" s="10" t="s">
        <x:v>182</x:v>
      </x:c>
      <x:c r="M520" s="10" t="s">
        <x:v>165</x:v>
      </x:c>
      <x:c r="N520" s="13">
        <x:v>4.16666667E-2</x:v>
      </x:c>
      <x:c r="O520" s="13">
        <x:v>0.11111111110000001</x:v>
      </x:c>
      <x:c r="P520" s="13">
        <x:v>4.6296295999999999E-3</x:v>
      </x:c>
      <x:c r="Q520" s="11" t="b">
        <x:v>0</x:v>
      </x:c>
      <x:c r="R520" s="10"/>
      <x:c r="S520" s="10"/>
      <x:c r="T520" s="12" t="n">
        <x:f t="shared" ca="1" si="37">(COUNTIF($D$515:$D$541,"&lt;"&amp;D520)+(COUNTIF($D$515:$D$541,"="&amp;D520)-1)/2)/26*100</x:f>
        <x:v>46.15384615384615</x:v>
      </x:c>
      <x:c r="U520" s="12" t="n">
        <x:f t="shared" ca="1" si="35">T520*N520</x:f>
        <x:v>1.9230769246153847</x:v>
      </x:c>
      <x:c r="V520" s="12" t="n">
        <x:f t="shared" ca="1" si="36">U520/9</x:f>
        <x:v>0.21367521384615384</x:v>
      </x:c>
    </x:row>
    <x:row r="521">
      <x:c r="A521" s="10" t="s">
        <x:v>186</x:v>
      </x:c>
      <x:c r="B521" s="10" t="s">
        <x:v>67</x:v>
      </x:c>
      <x:c r="C521" s="10" t="s">
        <x:v>68</x:v>
      </x:c>
      <x:c r="D521" s="12">
        <x:v>0.13890000499999999</x:v>
      </x:c>
      <x:c r="E521" s="10" t="s">
        <x:v>187</x:v>
      </x:c>
      <x:c r="F521" s="10" t="s">
        <x:v>145</x:v>
      </x:c>
      <x:c r="G521" s="10"/>
      <x:c r="H521" s="10" t="s">
        <x:v>146</x:v>
      </x:c>
      <x:c r="I521" s="10" t="s">
        <x:v>147</x:v>
      </x:c>
      <x:c r="J521" s="10" t="s">
        <x:v>188</x:v>
      </x:c>
      <x:c r="K521" s="10" t="s">
        <x:v>54</x:v>
      </x:c>
      <x:c r="L521" s="10" t="s">
        <x:v>182</x:v>
      </x:c>
      <x:c r="M521" s="10" t="s">
        <x:v>165</x:v>
      </x:c>
      <x:c r="N521" s="13">
        <x:v>4.16666667E-2</x:v>
      </x:c>
      <x:c r="O521" s="13">
        <x:v>0.11111111110000001</x:v>
      </x:c>
      <x:c r="P521" s="13">
        <x:v>4.6296295999999999E-3</x:v>
      </x:c>
      <x:c r="Q521" s="11" t="b">
        <x:v>1</x:v>
      </x:c>
      <x:c r="R521" s="10" t="s">
        <x:v>189</x:v>
      </x:c>
      <x:c r="S521" s="10"/>
      <x:c r="T521" s="12" t="n">
        <x:f t="shared" ca="1" si="37">(COUNTIF($D$515:$D$541,"&lt;"&amp;D521)+(COUNTIF($D$515:$D$541,"="&amp;D521)-1)/2)/26*100</x:f>
        <x:v>57.692307692307686</x:v>
      </x:c>
      <x:c r="U521" s="12" t="n">
        <x:f t="shared" ca="1" si="35">T521*N521</x:f>
        <x:v>2.4038461557692306</x:v>
      </x:c>
      <x:c r="V521" s="12" t="n">
        <x:f t="shared" ca="1" si="36">U521/9</x:f>
        <x:v>0.2670940173076923</x:v>
      </x:c>
    </x:row>
    <x:row r="522">
      <x:c r="A522" s="10" t="s">
        <x:v>186</x:v>
      </x:c>
      <x:c r="B522" s="10" t="s">
        <x:v>69</x:v>
      </x:c>
      <x:c r="C522" s="10" t="s">
        <x:v>70</x:v>
      </x:c>
      <x:c r="D522" s="12">
        <x:v>7.6999999999999999E-2</x:v>
      </x:c>
      <x:c r="E522" s="10" t="s">
        <x:v>187</x:v>
      </x:c>
      <x:c r="F522" s="10" t="s">
        <x:v>145</x:v>
      </x:c>
      <x:c r="G522" s="10"/>
      <x:c r="H522" s="10" t="s">
        <x:v>146</x:v>
      </x:c>
      <x:c r="I522" s="10" t="s">
        <x:v>147</x:v>
      </x:c>
      <x:c r="J522" s="10" t="s">
        <x:v>188</x:v>
      </x:c>
      <x:c r="K522" s="10" t="s">
        <x:v>54</x:v>
      </x:c>
      <x:c r="L522" s="10" t="s">
        <x:v>182</x:v>
      </x:c>
      <x:c r="M522" s="10" t="s">
        <x:v>165</x:v>
      </x:c>
      <x:c r="N522" s="13">
        <x:v>4.16666667E-2</x:v>
      </x:c>
      <x:c r="O522" s="13">
        <x:v>0.11111111110000001</x:v>
      </x:c>
      <x:c r="P522" s="13">
        <x:v>4.6296295999999999E-3</x:v>
      </x:c>
      <x:c r="Q522" s="11" t="b">
        <x:v>0</x:v>
      </x:c>
      <x:c r="R522" s="10"/>
      <x:c r="S522" s="10"/>
      <x:c r="T522" s="12" t="n">
        <x:f t="shared" ca="1" si="37">(COUNTIF($D$515:$D$541,"&lt;"&amp;D522)+(COUNTIF($D$515:$D$541,"="&amp;D522)-1)/2)/26*100</x:f>
        <x:v>38.46153846153847</x:v>
      </x:c>
      <x:c r="U522" s="12" t="n">
        <x:f t="shared" ca="1" si="35">T522*N522</x:f>
        <x:v>1.602564103846154</x:v>
      </x:c>
      <x:c r="V522" s="12" t="n">
        <x:f t="shared" ca="1" si="36">U522/9</x:f>
        <x:v>0.17806267820512822</x:v>
      </x:c>
    </x:row>
    <x:row r="523">
      <x:c r="A523" s="10" t="s">
        <x:v>186</x:v>
      </x:c>
      <x:c r="B523" s="10" t="s">
        <x:v>71</x:v>
      </x:c>
      <x:c r="C523" s="10" t="s">
        <x:v>72</x:v>
      </x:c>
      <x:c r="D523" s="12">
        <x:v>0.10639999999999999</x:v>
      </x:c>
      <x:c r="E523" s="10" t="s">
        <x:v>187</x:v>
      </x:c>
      <x:c r="F523" s="10" t="s">
        <x:v>145</x:v>
      </x:c>
      <x:c r="G523" s="10"/>
      <x:c r="H523" s="10" t="s">
        <x:v>146</x:v>
      </x:c>
      <x:c r="I523" s="10" t="s">
        <x:v>147</x:v>
      </x:c>
      <x:c r="J523" s="10" t="s">
        <x:v>188</x:v>
      </x:c>
      <x:c r="K523" s="10" t="s">
        <x:v>54</x:v>
      </x:c>
      <x:c r="L523" s="10" t="s">
        <x:v>182</x:v>
      </x:c>
      <x:c r="M523" s="10" t="s">
        <x:v>165</x:v>
      </x:c>
      <x:c r="N523" s="13">
        <x:v>4.16666667E-2</x:v>
      </x:c>
      <x:c r="O523" s="13">
        <x:v>0.11111111110000001</x:v>
      </x:c>
      <x:c r="P523" s="13">
        <x:v>4.6296295999999999E-3</x:v>
      </x:c>
      <x:c r="Q523" s="11" t="b">
        <x:v>0</x:v>
      </x:c>
      <x:c r="R523" s="10"/>
      <x:c r="S523" s="10"/>
      <x:c r="T523" s="12" t="n">
        <x:f t="shared" ca="1" si="37">(COUNTIF($D$515:$D$541,"&lt;"&amp;D523)+(COUNTIF($D$515:$D$541,"="&amp;D523)-1)/2)/26*100</x:f>
        <x:v>53.84615384615385</x:v>
      </x:c>
      <x:c r="U523" s="12" t="n">
        <x:f t="shared" ca="1" si="35">T523*N523</x:f>
        <x:v>2.2435897453846154</x:v>
      </x:c>
      <x:c r="V523" s="12" t="n">
        <x:f t="shared" ca="1" si="36">U523/9</x:f>
        <x:v>0.2492877494871795</x:v>
      </x:c>
    </x:row>
    <x:row r="524">
      <x:c r="A524" s="10" t="s">
        <x:v>186</x:v>
      </x:c>
      <x:c r="B524" s="10" t="s">
        <x:v>73</x:v>
      </x:c>
      <x:c r="C524" s="10" t="s">
        <x:v>74</x:v>
      </x:c>
      <x:c r="D524" s="12">
        <x:v>0.214500002</x:v>
      </x:c>
      <x:c r="E524" s="10" t="s">
        <x:v>187</x:v>
      </x:c>
      <x:c r="F524" s="10" t="s">
        <x:v>145</x:v>
      </x:c>
      <x:c r="G524" s="10"/>
      <x:c r="H524" s="10" t="s">
        <x:v>146</x:v>
      </x:c>
      <x:c r="I524" s="10" t="s">
        <x:v>147</x:v>
      </x:c>
      <x:c r="J524" s="10" t="s">
        <x:v>188</x:v>
      </x:c>
      <x:c r="K524" s="10" t="s">
        <x:v>54</x:v>
      </x:c>
      <x:c r="L524" s="10" t="s">
        <x:v>182</x:v>
      </x:c>
      <x:c r="M524" s="10" t="s">
        <x:v>165</x:v>
      </x:c>
      <x:c r="N524" s="13">
        <x:v>4.16666667E-2</x:v>
      </x:c>
      <x:c r="O524" s="13">
        <x:v>0.11111111110000001</x:v>
      </x:c>
      <x:c r="P524" s="13">
        <x:v>4.6296295999999999E-3</x:v>
      </x:c>
      <x:c r="Q524" s="11" t="b">
        <x:v>0</x:v>
      </x:c>
      <x:c r="R524" s="10"/>
      <x:c r="S524" s="10"/>
      <x:c r="T524" s="12" t="n">
        <x:f t="shared" ca="1" si="37">(COUNTIF($D$515:$D$541,"&lt;"&amp;D524)+(COUNTIF($D$515:$D$541,"="&amp;D524)-1)/2)/26*100</x:f>
        <x:v>76.92307692307693</x:v>
      </x:c>
      <x:c r="U524" s="12" t="n">
        <x:f t="shared" ca="1" si="35">T524*N524</x:f>
        <x:v>3.205128207692308</x:v>
      </x:c>
      <x:c r="V524" s="12" t="n">
        <x:f t="shared" ca="1" si="36">U524/9</x:f>
        <x:v>0.35612535641025644</x:v>
      </x:c>
    </x:row>
    <x:row r="525">
      <x:c r="A525" s="10" t="s">
        <x:v>186</x:v>
      </x:c>
      <x:c r="B525" s="10" t="s">
        <x:v>75</x:v>
      </x:c>
      <x:c r="C525" s="10" t="s">
        <x:v>76</x:v>
      </x:c>
      <x:c r="D525" s="12">
        <x:v>5.8999999999999997E-2</x:v>
      </x:c>
      <x:c r="E525" s="10" t="s">
        <x:v>187</x:v>
      </x:c>
      <x:c r="F525" s="10" t="s">
        <x:v>145</x:v>
      </x:c>
      <x:c r="G525" s="10"/>
      <x:c r="H525" s="10" t="s">
        <x:v>146</x:v>
      </x:c>
      <x:c r="I525" s="10" t="s">
        <x:v>147</x:v>
      </x:c>
      <x:c r="J525" s="10" t="s">
        <x:v>188</x:v>
      </x:c>
      <x:c r="K525" s="10" t="s">
        <x:v>54</x:v>
      </x:c>
      <x:c r="L525" s="10" t="s">
        <x:v>182</x:v>
      </x:c>
      <x:c r="M525" s="10" t="s">
        <x:v>165</x:v>
      </x:c>
      <x:c r="N525" s="13">
        <x:v>4.16666667E-2</x:v>
      </x:c>
      <x:c r="O525" s="13">
        <x:v>0.11111111110000001</x:v>
      </x:c>
      <x:c r="P525" s="13">
        <x:v>4.6296295999999999E-3</x:v>
      </x:c>
      <x:c r="Q525" s="11" t="b">
        <x:v>0</x:v>
      </x:c>
      <x:c r="R525" s="10"/>
      <x:c r="S525" s="10"/>
      <x:c r="T525" s="12" t="n">
        <x:f t="shared" ca="1" si="37">(COUNTIF($D$515:$D$541,"&lt;"&amp;D525)+(COUNTIF($D$515:$D$541,"="&amp;D525)-1)/2)/26*100</x:f>
        <x:v>30.76923076923077</x:v>
      </x:c>
      <x:c r="U525" s="12" t="n">
        <x:f t="shared" ca="1" si="35">T525*N525</x:f>
        <x:v>1.282051283076923</x:v>
      </x:c>
      <x:c r="V525" s="12" t="n">
        <x:f t="shared" ca="1" si="36">U525/9</x:f>
        <x:v>0.14245014256410257</x:v>
      </x:c>
    </x:row>
    <x:row r="526">
      <x:c r="A526" s="10" t="s">
        <x:v>186</x:v>
      </x:c>
      <x:c r="B526" s="10" t="s">
        <x:v>77</x:v>
      </x:c>
      <x:c r="C526" s="10" t="s">
        <x:v>78</x:v>
      </x:c>
      <x:c r="D526" s="12">
        <x:v>0.41019999000000001</x:v>
      </x:c>
      <x:c r="E526" s="10" t="s">
        <x:v>187</x:v>
      </x:c>
      <x:c r="F526" s="10" t="s">
        <x:v>145</x:v>
      </x:c>
      <x:c r="G526" s="10"/>
      <x:c r="H526" s="10" t="s">
        <x:v>146</x:v>
      </x:c>
      <x:c r="I526" s="10" t="s">
        <x:v>147</x:v>
      </x:c>
      <x:c r="J526" s="10" t="s">
        <x:v>188</x:v>
      </x:c>
      <x:c r="K526" s="10" t="s">
        <x:v>54</x:v>
      </x:c>
      <x:c r="L526" s="10" t="s">
        <x:v>182</x:v>
      </x:c>
      <x:c r="M526" s="10" t="s">
        <x:v>165</x:v>
      </x:c>
      <x:c r="N526" s="13">
        <x:v>4.16666667E-2</x:v>
      </x:c>
      <x:c r="O526" s="13">
        <x:v>0.11111111110000001</x:v>
      </x:c>
      <x:c r="P526" s="13">
        <x:v>4.6296295999999999E-3</x:v>
      </x:c>
      <x:c r="Q526" s="11" t="b">
        <x:v>0</x:v>
      </x:c>
      <x:c r="R526" s="10"/>
      <x:c r="S526" s="10"/>
      <x:c r="T526" s="12" t="n">
        <x:f t="shared" ca="1" si="37">(COUNTIF($D$515:$D$541,"&lt;"&amp;D526)+(COUNTIF($D$515:$D$541,"="&amp;D526)-1)/2)/26*100</x:f>
        <x:v>96.15384615384616</x:v>
      </x:c>
      <x:c r="U526" s="12" t="n">
        <x:f t="shared" ca="1" si="35">T526*N526</x:f>
        <x:v>4.006410259615385</x:v>
      </x:c>
      <x:c r="V526" s="12" t="n">
        <x:f t="shared" ca="1" si="36">U526/9</x:f>
        <x:v>0.44515669551282055</x:v>
      </x:c>
    </x:row>
    <x:row r="527">
      <x:c r="A527" s="10" t="s">
        <x:v>186</x:v>
      </x:c>
      <x:c r="B527" s="10" t="s">
        <x:v>79</x:v>
      </x:c>
      <x:c r="C527" s="10" t="s">
        <x:v>80</x:v>
      </x:c>
      <x:c r="D527" s="12">
        <x:v>1.44E-2</x:v>
      </x:c>
      <x:c r="E527" s="10" t="s">
        <x:v>187</x:v>
      </x:c>
      <x:c r="F527" s="10" t="s">
        <x:v>145</x:v>
      </x:c>
      <x:c r="G527" s="10"/>
      <x:c r="H527" s="10" t="s">
        <x:v>146</x:v>
      </x:c>
      <x:c r="I527" s="10" t="s">
        <x:v>147</x:v>
      </x:c>
      <x:c r="J527" s="10" t="s">
        <x:v>188</x:v>
      </x:c>
      <x:c r="K527" s="10" t="s">
        <x:v>54</x:v>
      </x:c>
      <x:c r="L527" s="10" t="s">
        <x:v>182</x:v>
      </x:c>
      <x:c r="M527" s="10" t="s">
        <x:v>165</x:v>
      </x:c>
      <x:c r="N527" s="13">
        <x:v>4.16666667E-2</x:v>
      </x:c>
      <x:c r="O527" s="13">
        <x:v>0.11111111110000001</x:v>
      </x:c>
      <x:c r="P527" s="13">
        <x:v>4.6296295999999999E-3</x:v>
      </x:c>
      <x:c r="Q527" s="11" t="b">
        <x:v>0</x:v>
      </x:c>
      <x:c r="R527" s="10"/>
      <x:c r="S527" s="10"/>
      <x:c r="T527" s="12" t="n">
        <x:f t="shared" ca="1" si="37">(COUNTIF($D$515:$D$541,"&lt;"&amp;D527)+(COUNTIF($D$515:$D$541,"="&amp;D527)-1)/2)/26*100</x:f>
        <x:v>11.538461538461538</x:v>
      </x:c>
      <x:c r="U527" s="12" t="n">
        <x:f t="shared" ca="1" si="35">T527*N527</x:f>
        <x:v>0.4807692311538462</x:v>
      </x:c>
      <x:c r="V527" s="12" t="n">
        <x:f t="shared" ca="1" si="36">U527/9</x:f>
        <x:v>0.05341880346153846</x:v>
      </x:c>
    </x:row>
    <x:row r="528">
      <x:c r="A528" s="10" t="s">
        <x:v>186</x:v>
      </x:c>
      <x:c r="B528" s="10" t="s">
        <x:v>81</x:v>
      </x:c>
      <x:c r="C528" s="10" t="s">
        <x:v>82</x:v>
      </x:c>
      <x:c r="D528" s="12">
        <x:v>0.17519999999999999</x:v>
      </x:c>
      <x:c r="E528" s="10" t="s">
        <x:v>187</x:v>
      </x:c>
      <x:c r="F528" s="10" t="s">
        <x:v>145</x:v>
      </x:c>
      <x:c r="G528" s="10"/>
      <x:c r="H528" s="10" t="s">
        <x:v>146</x:v>
      </x:c>
      <x:c r="I528" s="10" t="s">
        <x:v>147</x:v>
      </x:c>
      <x:c r="J528" s="10" t="s">
        <x:v>188</x:v>
      </x:c>
      <x:c r="K528" s="10" t="s">
        <x:v>54</x:v>
      </x:c>
      <x:c r="L528" s="10" t="s">
        <x:v>182</x:v>
      </x:c>
      <x:c r="M528" s="10" t="s">
        <x:v>165</x:v>
      </x:c>
      <x:c r="N528" s="13">
        <x:v>4.16666667E-2</x:v>
      </x:c>
      <x:c r="O528" s="13">
        <x:v>0.11111111110000001</x:v>
      </x:c>
      <x:c r="P528" s="13">
        <x:v>4.6296295999999999E-3</x:v>
      </x:c>
      <x:c r="Q528" s="11" t="b">
        <x:v>0</x:v>
      </x:c>
      <x:c r="R528" s="10"/>
      <x:c r="S528" s="10"/>
      <x:c r="T528" s="12" t="n">
        <x:f t="shared" ca="1" si="37">(COUNTIF($D$515:$D$541,"&lt;"&amp;D528)+(COUNTIF($D$515:$D$541,"="&amp;D528)-1)/2)/26*100</x:f>
        <x:v>73.07692307692307</x:v>
      </x:c>
      <x:c r="U528" s="12" t="n">
        <x:f t="shared" ca="1" si="35">T528*N528</x:f>
        <x:v>3.044871797307692</x:v>
      </x:c>
      <x:c r="V528" s="12" t="n">
        <x:f t="shared" ca="1" si="36">U528/9</x:f>
        <x:v>0.3383190885897436</x:v>
      </x:c>
    </x:row>
    <x:row r="529">
      <x:c r="A529" s="10" t="s">
        <x:v>186</x:v>
      </x:c>
      <x:c r="B529" s="10" t="s">
        <x:v>83</x:v>
      </x:c>
      <x:c r="C529" s="10" t="s">
        <x:v>84</x:v>
      </x:c>
      <x:c r="D529" s="12">
        <x:v>0.24899999</x:v>
      </x:c>
      <x:c r="E529" s="10" t="s">
        <x:v>187</x:v>
      </x:c>
      <x:c r="F529" s="10" t="s">
        <x:v>145</x:v>
      </x:c>
      <x:c r="G529" s="10"/>
      <x:c r="H529" s="10" t="s">
        <x:v>146</x:v>
      </x:c>
      <x:c r="I529" s="10" t="s">
        <x:v>147</x:v>
      </x:c>
      <x:c r="J529" s="10" t="s">
        <x:v>188</x:v>
      </x:c>
      <x:c r="K529" s="10" t="s">
        <x:v>54</x:v>
      </x:c>
      <x:c r="L529" s="10" t="s">
        <x:v>182</x:v>
      </x:c>
      <x:c r="M529" s="10" t="s">
        <x:v>165</x:v>
      </x:c>
      <x:c r="N529" s="13">
        <x:v>4.16666667E-2</x:v>
      </x:c>
      <x:c r="O529" s="13">
        <x:v>0.11111111110000001</x:v>
      </x:c>
      <x:c r="P529" s="13">
        <x:v>4.6296295999999999E-3</x:v>
      </x:c>
      <x:c r="Q529" s="11" t="b">
        <x:v>0</x:v>
      </x:c>
      <x:c r="R529" s="10"/>
      <x:c r="S529" s="10"/>
      <x:c r="T529" s="12" t="n">
        <x:f t="shared" ca="1" si="37">(COUNTIF($D$515:$D$541,"&lt;"&amp;D529)+(COUNTIF($D$515:$D$541,"="&amp;D529)-1)/2)/26*100</x:f>
        <x:v>84.61538461538461</x:v>
      </x:c>
      <x:c r="U529" s="12" t="n">
        <x:f t="shared" ca="1" si="35">T529*N529</x:f>
        <x:v>3.5256410284615383</x:v>
      </x:c>
      <x:c r="V529" s="12" t="n">
        <x:f t="shared" ca="1" si="36">U529/9</x:f>
        <x:v>0.391737892051282</x:v>
      </x:c>
    </x:row>
    <x:row r="530">
      <x:c r="A530" s="10" t="s">
        <x:v>186</x:v>
      </x:c>
      <x:c r="B530" s="10" t="s">
        <x:v>85</x:v>
      </x:c>
      <x:c r="C530" s="10" t="s">
        <x:v>86</x:v>
      </x:c>
      <x:c r="D530" s="12">
        <x:v>9.3499999E-2</x:v>
      </x:c>
      <x:c r="E530" s="10" t="s">
        <x:v>187</x:v>
      </x:c>
      <x:c r="F530" s="10" t="s">
        <x:v>145</x:v>
      </x:c>
      <x:c r="G530" s="10"/>
      <x:c r="H530" s="10" t="s">
        <x:v>146</x:v>
      </x:c>
      <x:c r="I530" s="10" t="s">
        <x:v>147</x:v>
      </x:c>
      <x:c r="J530" s="10" t="s">
        <x:v>188</x:v>
      </x:c>
      <x:c r="K530" s="10" t="s">
        <x:v>54</x:v>
      </x:c>
      <x:c r="L530" s="10" t="s">
        <x:v>182</x:v>
      </x:c>
      <x:c r="M530" s="10" t="s">
        <x:v>165</x:v>
      </x:c>
      <x:c r="N530" s="13">
        <x:v>4.16666667E-2</x:v>
      </x:c>
      <x:c r="O530" s="13">
        <x:v>0.11111111110000001</x:v>
      </x:c>
      <x:c r="P530" s="13">
        <x:v>4.6296295999999999E-3</x:v>
      </x:c>
      <x:c r="Q530" s="11" t="b">
        <x:v>0</x:v>
      </x:c>
      <x:c r="R530" s="10"/>
      <x:c r="S530" s="10"/>
      <x:c r="T530" s="12" t="n">
        <x:f t="shared" ca="1" si="37">(COUNTIF($D$515:$D$541,"&lt;"&amp;D530)+(COUNTIF($D$515:$D$541,"="&amp;D530)-1)/2)/26*100</x:f>
        <x:v>42.30769230769231</x:v>
      </x:c>
      <x:c r="U530" s="12" t="n">
        <x:f t="shared" ca="1" si="35">T530*N530</x:f>
        <x:v>1.7628205142307691</x:v>
      </x:c>
      <x:c r="V530" s="12" t="n">
        <x:f t="shared" ca="1" si="36">U530/9</x:f>
        <x:v>0.195868946025641</x:v>
      </x:c>
    </x:row>
    <x:row r="531">
      <x:c r="A531" s="10" t="s">
        <x:v>186</x:v>
      </x:c>
      <x:c r="B531" s="10" t="s">
        <x:v>87</x:v>
      </x:c>
      <x:c r="C531" s="10" t="s">
        <x:v>88</x:v>
      </x:c>
      <x:c r="D531" s="12">
        <x:v>5.4799998900000001E-2</x:v>
      </x:c>
      <x:c r="E531" s="10" t="s">
        <x:v>187</x:v>
      </x:c>
      <x:c r="F531" s="10" t="s">
        <x:v>145</x:v>
      </x:c>
      <x:c r="G531" s="10"/>
      <x:c r="H531" s="10" t="s">
        <x:v>146</x:v>
      </x:c>
      <x:c r="I531" s="10" t="s">
        <x:v>147</x:v>
      </x:c>
      <x:c r="J531" s="10" t="s">
        <x:v>188</x:v>
      </x:c>
      <x:c r="K531" s="10" t="s">
        <x:v>54</x:v>
      </x:c>
      <x:c r="L531" s="10" t="s">
        <x:v>182</x:v>
      </x:c>
      <x:c r="M531" s="10" t="s">
        <x:v>165</x:v>
      </x:c>
      <x:c r="N531" s="13">
        <x:v>4.16666667E-2</x:v>
      </x:c>
      <x:c r="O531" s="13">
        <x:v>0.11111111110000001</x:v>
      </x:c>
      <x:c r="P531" s="13">
        <x:v>4.6296295999999999E-3</x:v>
      </x:c>
      <x:c r="Q531" s="11" t="b">
        <x:v>0</x:v>
      </x:c>
      <x:c r="R531" s="10"/>
      <x:c r="S531" s="10"/>
      <x:c r="T531" s="12" t="n">
        <x:f t="shared" ca="1" si="37">(COUNTIF($D$515:$D$541,"&lt;"&amp;D531)+(COUNTIF($D$515:$D$541,"="&amp;D531)-1)/2)/26*100</x:f>
        <x:v>26.923076923076923</x:v>
      </x:c>
      <x:c r="U531" s="12" t="n">
        <x:f t="shared" ca="1" si="35">T531*N531</x:f>
        <x:v>1.1217948726923077</x:v>
      </x:c>
      <x:c r="V531" s="12" t="n">
        <x:f t="shared" ca="1" si="36">U531/9</x:f>
        <x:v>0.12464387474358975</x:v>
      </x:c>
    </x:row>
    <x:row r="532">
      <x:c r="A532" s="10" t="s">
        <x:v>186</x:v>
      </x:c>
      <x:c r="B532" s="10" t="s">
        <x:v>89</x:v>
      </x:c>
      <x:c r="C532" s="10" t="s">
        <x:v>90</x:v>
      </x:c>
      <x:c r="D532" s="12">
        <x:v>3.8300000000000001E-2</x:v>
      </x:c>
      <x:c r="E532" s="10" t="s">
        <x:v>187</x:v>
      </x:c>
      <x:c r="F532" s="10" t="s">
        <x:v>145</x:v>
      </x:c>
      <x:c r="G532" s="10"/>
      <x:c r="H532" s="10" t="s">
        <x:v>146</x:v>
      </x:c>
      <x:c r="I532" s="10" t="s">
        <x:v>147</x:v>
      </x:c>
      <x:c r="J532" s="10" t="s">
        <x:v>188</x:v>
      </x:c>
      <x:c r="K532" s="10" t="s">
        <x:v>54</x:v>
      </x:c>
      <x:c r="L532" s="10" t="s">
        <x:v>182</x:v>
      </x:c>
      <x:c r="M532" s="10" t="s">
        <x:v>165</x:v>
      </x:c>
      <x:c r="N532" s="13">
        <x:v>4.16666667E-2</x:v>
      </x:c>
      <x:c r="O532" s="13">
        <x:v>0.11111111110000001</x:v>
      </x:c>
      <x:c r="P532" s="13">
        <x:v>4.6296295999999999E-3</x:v>
      </x:c>
      <x:c r="Q532" s="11" t="b">
        <x:v>0</x:v>
      </x:c>
      <x:c r="R532" s="10"/>
      <x:c r="S532" s="10"/>
      <x:c r="T532" s="12" t="n">
        <x:f t="shared" ca="1" si="37">(COUNTIF($D$515:$D$541,"&lt;"&amp;D532)+(COUNTIF($D$515:$D$541,"="&amp;D532)-1)/2)/26*100</x:f>
        <x:v>23.076923076923077</x:v>
      </x:c>
      <x:c r="U532" s="12" t="n">
        <x:f t="shared" ca="1" si="35">T532*N532</x:f>
        <x:v>0.9615384623076924</x:v>
      </x:c>
      <x:c r="V532" s="12" t="n">
        <x:f t="shared" ca="1" si="36">U532/9</x:f>
        <x:v>0.10683760692307692</x:v>
      </x:c>
    </x:row>
    <x:row r="533">
      <x:c r="A533" s="10" t="s">
        <x:v>186</x:v>
      </x:c>
      <x:c r="B533" s="10" t="s">
        <x:v>91</x:v>
      </x:c>
      <x:c r="C533" s="10" t="s">
        <x:v>92</x:v>
      </x:c>
      <x:c r="D533" s="12">
        <x:v>8.0000004000000003E-3</x:v>
      </x:c>
      <x:c r="E533" s="10" t="s">
        <x:v>187</x:v>
      </x:c>
      <x:c r="F533" s="10" t="s">
        <x:v>145</x:v>
      </x:c>
      <x:c r="G533" s="10"/>
      <x:c r="H533" s="10" t="s">
        <x:v>146</x:v>
      </x:c>
      <x:c r="I533" s="10" t="s">
        <x:v>147</x:v>
      </x:c>
      <x:c r="J533" s="10" t="s">
        <x:v>188</x:v>
      </x:c>
      <x:c r="K533" s="10" t="s">
        <x:v>54</x:v>
      </x:c>
      <x:c r="L533" s="10" t="s">
        <x:v>182</x:v>
      </x:c>
      <x:c r="M533" s="10" t="s">
        <x:v>165</x:v>
      </x:c>
      <x:c r="N533" s="13">
        <x:v>4.16666667E-2</x:v>
      </x:c>
      <x:c r="O533" s="13">
        <x:v>0.11111111110000001</x:v>
      </x:c>
      <x:c r="P533" s="13">
        <x:v>4.6296295999999999E-3</x:v>
      </x:c>
      <x:c r="Q533" s="11" t="b">
        <x:v>0</x:v>
      </x:c>
      <x:c r="R533" s="10"/>
      <x:c r="S533" s="10"/>
      <x:c r="T533" s="12" t="n">
        <x:f t="shared" ca="1" si="37">(COUNTIF($D$515:$D$541,"&lt;"&amp;D533)+(COUNTIF($D$515:$D$541,"="&amp;D533)-1)/2)/26*100</x:f>
        <x:v>7.6923076923076925</x:v>
      </x:c>
      <x:c r="U533" s="12" t="n">
        <x:f t="shared" ca="1" si="35">T533*N533</x:f>
        <x:v>0.32051282076923077</x:v>
      </x:c>
      <x:c r="V533" s="12" t="n">
        <x:f t="shared" ca="1" si="36">U533/9</x:f>
        <x:v>0.03561253564102564</x:v>
      </x:c>
    </x:row>
    <x:row r="534">
      <x:c r="A534" s="10" t="s">
        <x:v>186</x:v>
      </x:c>
      <x:c r="B534" s="10" t="s">
        <x:v>93</x:v>
      </x:c>
      <x:c r="C534" s="10" t="s">
        <x:v>94</x:v>
      </x:c>
      <x:c r="D534" s="12">
        <x:v>2.1149999000000001E-3</x:v>
      </x:c>
      <x:c r="E534" s="10" t="s">
        <x:v>187</x:v>
      </x:c>
      <x:c r="F534" s="10" t="s">
        <x:v>145</x:v>
      </x:c>
      <x:c r="G534" s="10"/>
      <x:c r="H534" s="10" t="s">
        <x:v>146</x:v>
      </x:c>
      <x:c r="I534" s="10" t="s">
        <x:v>147</x:v>
      </x:c>
      <x:c r="J534" s="10" t="s">
        <x:v>188</x:v>
      </x:c>
      <x:c r="K534" s="10" t="s">
        <x:v>54</x:v>
      </x:c>
      <x:c r="L534" s="10" t="s">
        <x:v>182</x:v>
      </x:c>
      <x:c r="M534" s="10" t="s">
        <x:v>165</x:v>
      </x:c>
      <x:c r="N534" s="13">
        <x:v>4.16666667E-2</x:v>
      </x:c>
      <x:c r="O534" s="13">
        <x:v>0.11111111110000001</x:v>
      </x:c>
      <x:c r="P534" s="13">
        <x:v>4.6296295999999999E-3</x:v>
      </x:c>
      <x:c r="Q534" s="11" t="b">
        <x:v>0</x:v>
      </x:c>
      <x:c r="R534" s="10"/>
      <x:c r="S534" s="10"/>
      <x:c r="T534" s="12" t="n">
        <x:f t="shared" ca="1" si="37">(COUNTIF($D$515:$D$541,"&lt;"&amp;D534)+(COUNTIF($D$515:$D$541,"="&amp;D534)-1)/2)/26*100</x:f>
        <x:v>0</x:v>
      </x:c>
      <x:c r="U534" s="12" t="n">
        <x:f t="shared" ca="1" si="35">T534*N534</x:f>
        <x:v>0</x:v>
      </x:c>
      <x:c r="V534" s="12" t="n">
        <x:f t="shared" ca="1" si="36">U534/9</x:f>
        <x:v>0</x:v>
      </x:c>
    </x:row>
    <x:row r="535">
      <x:c r="A535" s="10" t="s">
        <x:v>186</x:v>
      </x:c>
      <x:c r="B535" s="10" t="s">
        <x:v>95</x:v>
      </x:c>
      <x:c r="C535" s="10" t="s">
        <x:v>96</x:v>
      </x:c>
      <x:c r="D535" s="12">
        <x:v>0.229300004</x:v>
      </x:c>
      <x:c r="E535" s="10" t="s">
        <x:v>187</x:v>
      </x:c>
      <x:c r="F535" s="10" t="s">
        <x:v>145</x:v>
      </x:c>
      <x:c r="G535" s="10"/>
      <x:c r="H535" s="10" t="s">
        <x:v>146</x:v>
      </x:c>
      <x:c r="I535" s="10" t="s">
        <x:v>147</x:v>
      </x:c>
      <x:c r="J535" s="10" t="s">
        <x:v>188</x:v>
      </x:c>
      <x:c r="K535" s="10" t="s">
        <x:v>54</x:v>
      </x:c>
      <x:c r="L535" s="10" t="s">
        <x:v>182</x:v>
      </x:c>
      <x:c r="M535" s="10" t="s">
        <x:v>165</x:v>
      </x:c>
      <x:c r="N535" s="13">
        <x:v>4.16666667E-2</x:v>
      </x:c>
      <x:c r="O535" s="13">
        <x:v>0.11111111110000001</x:v>
      </x:c>
      <x:c r="P535" s="13">
        <x:v>4.6296295999999999E-3</x:v>
      </x:c>
      <x:c r="Q535" s="11" t="b">
        <x:v>0</x:v>
      </x:c>
      <x:c r="R535" s="10"/>
      <x:c r="S535" s="10"/>
      <x:c r="T535" s="12" t="n">
        <x:f t="shared" ca="1" si="37">(COUNTIF($D$515:$D$541,"&lt;"&amp;D535)+(COUNTIF($D$515:$D$541,"="&amp;D535)-1)/2)/26*100</x:f>
        <x:v>80.76923076923077</x:v>
      </x:c>
      <x:c r="U535" s="12" t="n">
        <x:f t="shared" ca="1" si="35">T535*N535</x:f>
        <x:v>3.365384618076923</x:v>
      </x:c>
      <x:c r="V535" s="12" t="n">
        <x:f t="shared" ca="1" si="36">U535/9</x:f>
        <x:v>0.37393162423076926</x:v>
      </x:c>
    </x:row>
    <x:row r="536">
      <x:c r="A536" s="10" t="s">
        <x:v>186</x:v>
      </x:c>
      <x:c r="B536" s="10" t="s">
        <x:v>97</x:v>
      </x:c>
      <x:c r="C536" s="10" t="s">
        <x:v>98</x:v>
      </x:c>
      <x:c r="D536" s="12">
        <x:v>0.139899995</x:v>
      </x:c>
      <x:c r="E536" s="10" t="s">
        <x:v>187</x:v>
      </x:c>
      <x:c r="F536" s="10" t="s">
        <x:v>145</x:v>
      </x:c>
      <x:c r="G536" s="10"/>
      <x:c r="H536" s="10" t="s">
        <x:v>146</x:v>
      </x:c>
      <x:c r="I536" s="10" t="s">
        <x:v>147</x:v>
      </x:c>
      <x:c r="J536" s="10" t="s">
        <x:v>188</x:v>
      </x:c>
      <x:c r="K536" s="10" t="s">
        <x:v>54</x:v>
      </x:c>
      <x:c r="L536" s="10" t="s">
        <x:v>182</x:v>
      </x:c>
      <x:c r="M536" s="10" t="s">
        <x:v>165</x:v>
      </x:c>
      <x:c r="N536" s="13">
        <x:v>4.16666667E-2</x:v>
      </x:c>
      <x:c r="O536" s="13">
        <x:v>0.11111111110000001</x:v>
      </x:c>
      <x:c r="P536" s="13">
        <x:v>4.6296295999999999E-3</x:v>
      </x:c>
      <x:c r="Q536" s="11" t="b">
        <x:v>0</x:v>
      </x:c>
      <x:c r="R536" s="10"/>
      <x:c r="S536" s="10"/>
      <x:c r="T536" s="12" t="n">
        <x:f t="shared" ca="1" si="37">(COUNTIF($D$515:$D$541,"&lt;"&amp;D536)+(COUNTIF($D$515:$D$541,"="&amp;D536)-1)/2)/26*100</x:f>
        <x:v>61.53846153846154</x:v>
      </x:c>
      <x:c r="U536" s="12" t="n">
        <x:f t="shared" ca="1" si="35">T536*N536</x:f>
        <x:v>2.564102566153846</x:v>
      </x:c>
      <x:c r="V536" s="12" t="n">
        <x:f t="shared" ca="1" si="36">U536/9</x:f>
        <x:v>0.28490028512820514</x:v>
      </x:c>
    </x:row>
    <x:row r="537">
      <x:c r="A537" s="10" t="s">
        <x:v>186</x:v>
      </x:c>
      <x:c r="B537" s="10" t="s">
        <x:v>99</x:v>
      </x:c>
      <x:c r="C537" s="10" t="s">
        <x:v>100</x:v>
      </x:c>
      <x:c r="D537" s="12">
        <x:v>0.46390001400000003</x:v>
      </x:c>
      <x:c r="E537" s="10" t="s">
        <x:v>187</x:v>
      </x:c>
      <x:c r="F537" s="10" t="s">
        <x:v>145</x:v>
      </x:c>
      <x:c r="G537" s="10"/>
      <x:c r="H537" s="10" t="s">
        <x:v>146</x:v>
      </x:c>
      <x:c r="I537" s="10" t="s">
        <x:v>147</x:v>
      </x:c>
      <x:c r="J537" s="10" t="s">
        <x:v>188</x:v>
      </x:c>
      <x:c r="K537" s="10" t="s">
        <x:v>54</x:v>
      </x:c>
      <x:c r="L537" s="10" t="s">
        <x:v>182</x:v>
      </x:c>
      <x:c r="M537" s="10" t="s">
        <x:v>165</x:v>
      </x:c>
      <x:c r="N537" s="13">
        <x:v>4.16666667E-2</x:v>
      </x:c>
      <x:c r="O537" s="13">
        <x:v>0.11111111110000001</x:v>
      </x:c>
      <x:c r="P537" s="13">
        <x:v>4.6296295999999999E-3</x:v>
      </x:c>
      <x:c r="Q537" s="11" t="b">
        <x:v>0</x:v>
      </x:c>
      <x:c r="R537" s="10"/>
      <x:c r="S537" s="10"/>
      <x:c r="T537" s="12" t="n">
        <x:f t="shared" ca="1" si="37">(COUNTIF($D$515:$D$541,"&lt;"&amp;D537)+(COUNTIF($D$515:$D$541,"="&amp;D537)-1)/2)/26*100</x:f>
        <x:v>100</x:v>
      </x:c>
      <x:c r="U537" s="12" t="n">
        <x:f t="shared" ca="1" si="35">T537*N537</x:f>
        <x:v>4.16666667</x:v>
      </x:c>
      <x:c r="V537" s="12" t="n">
        <x:f t="shared" ca="1" si="36">U537/9</x:f>
        <x:v>0.4629629633333333</x:v>
      </x:c>
    </x:row>
    <x:row r="538">
      <x:c r="A538" s="10" t="s">
        <x:v>186</x:v>
      </x:c>
      <x:c r="B538" s="10" t="s">
        <x:v>101</x:v>
      </x:c>
      <x:c r="C538" s="10" t="s">
        <x:v>102</x:v>
      </x:c>
      <x:c r="D538" s="12">
        <x:v>2.4100000100000001E-2</x:v>
      </x:c>
      <x:c r="E538" s="10" t="s">
        <x:v>187</x:v>
      </x:c>
      <x:c r="F538" s="10" t="s">
        <x:v>145</x:v>
      </x:c>
      <x:c r="G538" s="10"/>
      <x:c r="H538" s="10" t="s">
        <x:v>146</x:v>
      </x:c>
      <x:c r="I538" s="10" t="s">
        <x:v>147</x:v>
      </x:c>
      <x:c r="J538" s="10" t="s">
        <x:v>188</x:v>
      </x:c>
      <x:c r="K538" s="10" t="s">
        <x:v>54</x:v>
      </x:c>
      <x:c r="L538" s="10" t="s">
        <x:v>182</x:v>
      </x:c>
      <x:c r="M538" s="10" t="s">
        <x:v>165</x:v>
      </x:c>
      <x:c r="N538" s="13">
        <x:v>4.16666667E-2</x:v>
      </x:c>
      <x:c r="O538" s="13">
        <x:v>0.11111111110000001</x:v>
      </x:c>
      <x:c r="P538" s="13">
        <x:v>4.6296295999999999E-3</x:v>
      </x:c>
      <x:c r="Q538" s="11" t="b">
        <x:v>0</x:v>
      </x:c>
      <x:c r="R538" s="10"/>
      <x:c r="S538" s="10"/>
      <x:c r="T538" s="12" t="n">
        <x:f t="shared" ca="1" si="37">(COUNTIF($D$515:$D$541,"&lt;"&amp;D538)+(COUNTIF($D$515:$D$541,"="&amp;D538)-1)/2)/26*100</x:f>
        <x:v>15.384615384615385</x:v>
      </x:c>
      <x:c r="U538" s="12" t="n">
        <x:f t="shared" ca="1" si="35">T538*N538</x:f>
        <x:v>0.6410256415384615</x:v>
      </x:c>
      <x:c r="V538" s="12" t="n">
        <x:f t="shared" ca="1" si="36">U538/9</x:f>
        <x:v>0.07122507128205129</x:v>
      </x:c>
    </x:row>
    <x:row r="539">
      <x:c r="A539" s="10" t="s">
        <x:v>186</x:v>
      </x:c>
      <x:c r="B539" s="10" t="s">
        <x:v>103</x:v>
      </x:c>
      <x:c r="C539" s="10" t="s">
        <x:v>104</x:v>
      </x:c>
      <x:c r="D539" s="12">
        <x:v>0.147399999</x:v>
      </x:c>
      <x:c r="E539" s="10" t="s">
        <x:v>187</x:v>
      </x:c>
      <x:c r="F539" s="10" t="s">
        <x:v>145</x:v>
      </x:c>
      <x:c r="G539" s="10"/>
      <x:c r="H539" s="10" t="s">
        <x:v>146</x:v>
      </x:c>
      <x:c r="I539" s="10" t="s">
        <x:v>147</x:v>
      </x:c>
      <x:c r="J539" s="10" t="s">
        <x:v>188</x:v>
      </x:c>
      <x:c r="K539" s="10" t="s">
        <x:v>54</x:v>
      </x:c>
      <x:c r="L539" s="10" t="s">
        <x:v>182</x:v>
      </x:c>
      <x:c r="M539" s="10" t="s">
        <x:v>165</x:v>
      </x:c>
      <x:c r="N539" s="13">
        <x:v>4.16666667E-2</x:v>
      </x:c>
      <x:c r="O539" s="13">
        <x:v>0.11111111110000001</x:v>
      </x:c>
      <x:c r="P539" s="13">
        <x:v>4.6296295999999999E-3</x:v>
      </x:c>
      <x:c r="Q539" s="11" t="b">
        <x:v>0</x:v>
      </x:c>
      <x:c r="R539" s="10"/>
      <x:c r="S539" s="10"/>
      <x:c r="T539" s="12" t="n">
        <x:f t="shared" ca="1" si="37">(COUNTIF($D$515:$D$541,"&lt;"&amp;D539)+(COUNTIF($D$515:$D$541,"="&amp;D539)-1)/2)/26*100</x:f>
        <x:v>65.38461538461539</x:v>
      </x:c>
      <x:c r="U539" s="12" t="n">
        <x:f t="shared" ca="1" si="35">T539*N539</x:f>
        <x:v>2.7243589765384617</x:v>
      </x:c>
      <x:c r="V539" s="12" t="n">
        <x:f t="shared" ca="1" si="36">U539/9</x:f>
        <x:v>0.30270655294871796</x:v>
      </x:c>
    </x:row>
    <x:row r="540">
      <x:c r="A540" s="10" t="s">
        <x:v>186</x:v>
      </x:c>
      <x:c r="B540" s="10" t="s">
        <x:v>105</x:v>
      </x:c>
      <x:c r="C540" s="10" t="s">
        <x:v>106</x:v>
      </x:c>
      <x:c r="D540" s="12">
        <x:v>0.15439999800000001</x:v>
      </x:c>
      <x:c r="E540" s="10" t="s">
        <x:v>187</x:v>
      </x:c>
      <x:c r="F540" s="10" t="s">
        <x:v>145</x:v>
      </x:c>
      <x:c r="G540" s="10"/>
      <x:c r="H540" s="10" t="s">
        <x:v>146</x:v>
      </x:c>
      <x:c r="I540" s="10" t="s">
        <x:v>147</x:v>
      </x:c>
      <x:c r="J540" s="10" t="s">
        <x:v>188</x:v>
      </x:c>
      <x:c r="K540" s="10" t="s">
        <x:v>54</x:v>
      </x:c>
      <x:c r="L540" s="10" t="s">
        <x:v>182</x:v>
      </x:c>
      <x:c r="M540" s="10" t="s">
        <x:v>165</x:v>
      </x:c>
      <x:c r="N540" s="13">
        <x:v>4.16666667E-2</x:v>
      </x:c>
      <x:c r="O540" s="13">
        <x:v>0.11111111110000001</x:v>
      </x:c>
      <x:c r="P540" s="13">
        <x:v>4.6296295999999999E-3</x:v>
      </x:c>
      <x:c r="Q540" s="11" t="b">
        <x:v>0</x:v>
      </x:c>
      <x:c r="R540" s="10"/>
      <x:c r="S540" s="10"/>
      <x:c r="T540" s="12" t="n">
        <x:f t="shared" ca="1" si="37">(COUNTIF($D$515:$D$541,"&lt;"&amp;D540)+(COUNTIF($D$515:$D$541,"="&amp;D540)-1)/2)/26*100</x:f>
        <x:v>69.23076923076923</x:v>
      </x:c>
      <x:c r="U540" s="12" t="n">
        <x:f t="shared" ca="1" si="35">T540*N540</x:f>
        <x:v>2.884615386923077</x:v>
      </x:c>
      <x:c r="V540" s="12" t="n">
        <x:f t="shared" ca="1" si="36">U540/9</x:f>
        <x:v>0.32051282076923077</x:v>
      </x:c>
    </x:row>
    <x:row r="541">
      <x:c r="A541" s="10" t="s">
        <x:v>186</x:v>
      </x:c>
      <x:c r="B541" s="10" t="s">
        <x:v>107</x:v>
      </x:c>
      <x:c r="C541" s="10" t="s">
        <x:v>108</x:v>
      </x:c>
      <x:c r="D541" s="12">
        <x:v>5.9400002E-2</x:v>
      </x:c>
      <x:c r="E541" s="10" t="s">
        <x:v>187</x:v>
      </x:c>
      <x:c r="F541" s="10" t="s">
        <x:v>145</x:v>
      </x:c>
      <x:c r="G541" s="10"/>
      <x:c r="H541" s="10" t="s">
        <x:v>146</x:v>
      </x:c>
      <x:c r="I541" s="10" t="s">
        <x:v>147</x:v>
      </x:c>
      <x:c r="J541" s="10" t="s">
        <x:v>188</x:v>
      </x:c>
      <x:c r="K541" s="10" t="s">
        <x:v>54</x:v>
      </x:c>
      <x:c r="L541" s="10" t="s">
        <x:v>182</x:v>
      </x:c>
      <x:c r="M541" s="10" t="s">
        <x:v>165</x:v>
      </x:c>
      <x:c r="N541" s="13">
        <x:v>4.16666667E-2</x:v>
      </x:c>
      <x:c r="O541" s="13">
        <x:v>0.11111111110000001</x:v>
      </x:c>
      <x:c r="P541" s="13">
        <x:v>4.6296295999999999E-3</x:v>
      </x:c>
      <x:c r="Q541" s="11" t="b">
        <x:v>0</x:v>
      </x:c>
      <x:c r="R541" s="10"/>
      <x:c r="S541" s="10"/>
      <x:c r="T541" s="12" t="n">
        <x:f t="shared" ca="1" si="37">(COUNTIF($D$515:$D$541,"&lt;"&amp;D541)+(COUNTIF($D$515:$D$541,"="&amp;D541)-1)/2)/26*100</x:f>
        <x:v>34.61538461538461</x:v>
      </x:c>
      <x:c r="U541" s="12" t="n">
        <x:f t="shared" ca="1" si="35">T541*N541</x:f>
        <x:v>1.4423076934615384</x:v>
      </x:c>
      <x:c r="V541" s="12" t="n">
        <x:f t="shared" ca="1" si="36">U541/9</x:f>
        <x:v>0.16025641038461538</x:v>
      </x:c>
    </x:row>
    <x:row r="542">
      <x:c r="A542" s="10" t="s">
        <x:v>190</x:v>
      </x:c>
      <x:c r="B542" s="10" t="s">
        <x:v>48</x:v>
      </x:c>
      <x:c r="C542" s="10" t="s">
        <x:v>49</x:v>
      </x:c>
      <x:c r="D542" s="12">
        <x:v>2.25</x:v>
      </x:c>
      <x:c r="E542" s="10" t="s">
        <x:v>191</x:v>
      </x:c>
      <x:c r="F542" s="10" t="s">
        <x:v>145</x:v>
      </x:c>
      <x:c r="G542" s="10"/>
      <x:c r="H542" s="10" t="s">
        <x:v>146</x:v>
      </x:c>
      <x:c r="I542" s="10" t="s">
        <x:v>147</x:v>
      </x:c>
      <x:c r="J542" s="10" t="s">
        <x:v>192</x:v>
      </x:c>
      <x:c r="K542" s="10" t="s">
        <x:v>54</x:v>
      </x:c>
      <x:c r="L542" s="10" t="s">
        <x:v>182</x:v>
      </x:c>
      <x:c r="M542" s="10" t="s">
        <x:v>165</x:v>
      </x:c>
      <x:c r="N542" s="13">
        <x:v>4.16666667E-2</x:v>
      </x:c>
      <x:c r="O542" s="13">
        <x:v>0.11111111110000001</x:v>
      </x:c>
      <x:c r="P542" s="13">
        <x:v>4.6296295999999999E-3</x:v>
      </x:c>
      <x:c r="Q542" s="11" t="b">
        <x:v>0</x:v>
      </x:c>
      <x:c r="R542" s="10"/>
      <x:c r="S542" s="10"/>
      <x:c r="T542" s="12" t="n">
        <x:f t="shared" ref="T542:T568" ca="1" si="38">(COUNTIF($D$542:$D$568,"&lt;"&amp;D542)+(COUNTIF($D$542:$D$568,"="&amp;D542)-1)/2)/26*100</x:f>
        <x:v>92.3076923076923</x:v>
      </x:c>
      <x:c r="U542" s="12" t="n">
        <x:f t="shared" ca="1" si="35">T542*N542</x:f>
        <x:v>3.8461538492307694</x:v>
      </x:c>
      <x:c r="V542" s="12" t="n">
        <x:f t="shared" ca="1" si="36">U542/9</x:f>
        <x:v>0.4273504276923077</x:v>
      </x:c>
    </x:row>
    <x:row r="543">
      <x:c r="A543" s="10" t="s">
        <x:v>190</x:v>
      </x:c>
      <x:c r="B543" s="10" t="s">
        <x:v>57</x:v>
      </x:c>
      <x:c r="C543" s="10" t="s">
        <x:v>58</x:v>
      </x:c>
      <x:c r="D543" s="12">
        <x:v>2.4300000000000002</x:v>
      </x:c>
      <x:c r="E543" s="10" t="s">
        <x:v>191</x:v>
      </x:c>
      <x:c r="F543" s="10" t="s">
        <x:v>145</x:v>
      </x:c>
      <x:c r="G543" s="10"/>
      <x:c r="H543" s="10" t="s">
        <x:v>146</x:v>
      </x:c>
      <x:c r="I543" s="10" t="s">
        <x:v>147</x:v>
      </x:c>
      <x:c r="J543" s="10" t="s">
        <x:v>192</x:v>
      </x:c>
      <x:c r="K543" s="10" t="s">
        <x:v>54</x:v>
      </x:c>
      <x:c r="L543" s="10" t="s">
        <x:v>182</x:v>
      </x:c>
      <x:c r="M543" s="10" t="s">
        <x:v>165</x:v>
      </x:c>
      <x:c r="N543" s="13">
        <x:v>4.16666667E-2</x:v>
      </x:c>
      <x:c r="O543" s="13">
        <x:v>0.11111111110000001</x:v>
      </x:c>
      <x:c r="P543" s="13">
        <x:v>4.6296295999999999E-3</x:v>
      </x:c>
      <x:c r="Q543" s="11" t="b">
        <x:v>0</x:v>
      </x:c>
      <x:c r="R543" s="10"/>
      <x:c r="S543" s="10"/>
      <x:c r="T543" s="12" t="n">
        <x:f t="shared" ca="1" si="38">(COUNTIF($D$542:$D$568,"&lt;"&amp;D543)+(COUNTIF($D$542:$D$568,"="&amp;D543)-1)/2)/26*100</x:f>
        <x:v>96.15384615384616</x:v>
      </x:c>
      <x:c r="U543" s="12" t="n">
        <x:f t="shared" ca="1" si="35">T543*N543</x:f>
        <x:v>4.006410259615385</x:v>
      </x:c>
      <x:c r="V543" s="12" t="n">
        <x:f t="shared" ca="1" si="36">U543/9</x:f>
        <x:v>0.44515669551282055</x:v>
      </x:c>
    </x:row>
    <x:row r="544">
      <x:c r="A544" s="10" t="s">
        <x:v>190</x:v>
      </x:c>
      <x:c r="B544" s="10" t="s">
        <x:v>59</x:v>
      </x:c>
      <x:c r="C544" s="10" t="s">
        <x:v>60</x:v>
      </x:c>
      <x:c r="D544" s="12">
        <x:v>0.5</x:v>
      </x:c>
      <x:c r="E544" s="10" t="s">
        <x:v>191</x:v>
      </x:c>
      <x:c r="F544" s="10" t="s">
        <x:v>145</x:v>
      </x:c>
      <x:c r="G544" s="10"/>
      <x:c r="H544" s="10" t="s">
        <x:v>146</x:v>
      </x:c>
      <x:c r="I544" s="10" t="s">
        <x:v>147</x:v>
      </x:c>
      <x:c r="J544" s="10" t="s">
        <x:v>192</x:v>
      </x:c>
      <x:c r="K544" s="10" t="s">
        <x:v>54</x:v>
      </x:c>
      <x:c r="L544" s="10" t="s">
        <x:v>182</x:v>
      </x:c>
      <x:c r="M544" s="10" t="s">
        <x:v>165</x:v>
      </x:c>
      <x:c r="N544" s="13">
        <x:v>4.16666667E-2</x:v>
      </x:c>
      <x:c r="O544" s="13">
        <x:v>0.11111111110000001</x:v>
      </x:c>
      <x:c r="P544" s="13">
        <x:v>4.6296295999999999E-3</x:v>
      </x:c>
      <x:c r="Q544" s="11" t="b">
        <x:v>0</x:v>
      </x:c>
      <x:c r="R544" s="10"/>
      <x:c r="S544" s="10"/>
      <x:c r="T544" s="12" t="n">
        <x:f t="shared" ca="1" si="38">(COUNTIF($D$542:$D$568,"&lt;"&amp;D544)+(COUNTIF($D$542:$D$568,"="&amp;D544)-1)/2)/26*100</x:f>
        <x:v>23.076923076923077</x:v>
      </x:c>
      <x:c r="U544" s="12" t="n">
        <x:f t="shared" ca="1" si="35">T544*N544</x:f>
        <x:v>0.9615384623076924</x:v>
      </x:c>
      <x:c r="V544" s="12" t="n">
        <x:f t="shared" ca="1" si="36">U544/9</x:f>
        <x:v>0.10683760692307692</x:v>
      </x:c>
    </x:row>
    <x:row r="545">
      <x:c r="A545" s="10" t="s">
        <x:v>190</x:v>
      </x:c>
      <x:c r="B545" s="10" t="s">
        <x:v>61</x:v>
      </x:c>
      <x:c r="C545" s="10" t="s">
        <x:v>62</x:v>
      </x:c>
      <x:c r="D545" s="12">
        <x:v>0.28999999999999998</x:v>
      </x:c>
      <x:c r="E545" s="10" t="s">
        <x:v>191</x:v>
      </x:c>
      <x:c r="F545" s="10" t="s">
        <x:v>145</x:v>
      </x:c>
      <x:c r="G545" s="10"/>
      <x:c r="H545" s="10" t="s">
        <x:v>146</x:v>
      </x:c>
      <x:c r="I545" s="10" t="s">
        <x:v>147</x:v>
      </x:c>
      <x:c r="J545" s="10" t="s">
        <x:v>192</x:v>
      </x:c>
      <x:c r="K545" s="10" t="s">
        <x:v>54</x:v>
      </x:c>
      <x:c r="L545" s="10" t="s">
        <x:v>182</x:v>
      </x:c>
      <x:c r="M545" s="10" t="s">
        <x:v>165</x:v>
      </x:c>
      <x:c r="N545" s="13">
        <x:v>4.16666667E-2</x:v>
      </x:c>
      <x:c r="O545" s="13">
        <x:v>0.11111111110000001</x:v>
      </x:c>
      <x:c r="P545" s="13">
        <x:v>4.6296295999999999E-3</x:v>
      </x:c>
      <x:c r="Q545" s="11" t="b">
        <x:v>0</x:v>
      </x:c>
      <x:c r="R545" s="10"/>
      <x:c r="S545" s="10"/>
      <x:c r="T545" s="12" t="n">
        <x:f t="shared" ca="1" si="38">(COUNTIF($D$542:$D$568,"&lt;"&amp;D545)+(COUNTIF($D$542:$D$568,"="&amp;D545)-1)/2)/26*100</x:f>
        <x:v>1.9230769230769231</x:v>
      </x:c>
      <x:c r="U545" s="12" t="n">
        <x:f t="shared" ca="1" si="35">T545*N545</x:f>
        <x:v>0.08012820519230769</x:v>
      </x:c>
      <x:c r="V545" s="12" t="n">
        <x:f t="shared" ca="1" si="36">U545/9</x:f>
        <x:v>0.00890313391025641</x:v>
      </x:c>
    </x:row>
    <x:row r="546">
      <x:c r="A546" s="10" t="s">
        <x:v>190</x:v>
      </x:c>
      <x:c r="B546" s="10" t="s">
        <x:v>63</x:v>
      </x:c>
      <x:c r="C546" s="10" t="s">
        <x:v>64</x:v>
      </x:c>
      <x:c r="D546" s="12">
        <x:v>1.18</x:v>
      </x:c>
      <x:c r="E546" s="10" t="s">
        <x:v>191</x:v>
      </x:c>
      <x:c r="F546" s="10" t="s">
        <x:v>145</x:v>
      </x:c>
      <x:c r="G546" s="10"/>
      <x:c r="H546" s="10" t="s">
        <x:v>146</x:v>
      </x:c>
      <x:c r="I546" s="10" t="s">
        <x:v>147</x:v>
      </x:c>
      <x:c r="J546" s="10" t="s">
        <x:v>192</x:v>
      </x:c>
      <x:c r="K546" s="10" t="s">
        <x:v>54</x:v>
      </x:c>
      <x:c r="L546" s="10" t="s">
        <x:v>182</x:v>
      </x:c>
      <x:c r="M546" s="10" t="s">
        <x:v>165</x:v>
      </x:c>
      <x:c r="N546" s="13">
        <x:v>4.16666667E-2</x:v>
      </x:c>
      <x:c r="O546" s="13">
        <x:v>0.11111111110000001</x:v>
      </x:c>
      <x:c r="P546" s="13">
        <x:v>4.6296295999999999E-3</x:v>
      </x:c>
      <x:c r="Q546" s="11" t="b">
        <x:v>0</x:v>
      </x:c>
      <x:c r="R546" s="10"/>
      <x:c r="S546" s="10"/>
      <x:c r="T546" s="12" t="n">
        <x:f t="shared" ca="1" si="38">(COUNTIF($D$542:$D$568,"&lt;"&amp;D546)+(COUNTIF($D$542:$D$568,"="&amp;D546)-1)/2)/26*100</x:f>
        <x:v>61.53846153846154</x:v>
      </x:c>
      <x:c r="U546" s="12" t="n">
        <x:f t="shared" ca="1" si="35">T546*N546</x:f>
        <x:v>2.564102566153846</x:v>
      </x:c>
      <x:c r="V546" s="12" t="n">
        <x:f t="shared" ca="1" si="36">U546/9</x:f>
        <x:v>0.28490028512820514</x:v>
      </x:c>
    </x:row>
    <x:row r="547">
      <x:c r="A547" s="10" t="s">
        <x:v>190</x:v>
      </x:c>
      <x:c r="B547" s="10" t="s">
        <x:v>65</x:v>
      </x:c>
      <x:c r="C547" s="10" t="s">
        <x:v>66</x:v>
      </x:c>
      <x:c r="D547" s="12">
        <x:v>2.14</x:v>
      </x:c>
      <x:c r="E547" s="10" t="s">
        <x:v>191</x:v>
      </x:c>
      <x:c r="F547" s="10" t="s">
        <x:v>145</x:v>
      </x:c>
      <x:c r="G547" s="10"/>
      <x:c r="H547" s="10" t="s">
        <x:v>146</x:v>
      </x:c>
      <x:c r="I547" s="10" t="s">
        <x:v>147</x:v>
      </x:c>
      <x:c r="J547" s="10" t="s">
        <x:v>192</x:v>
      </x:c>
      <x:c r="K547" s="10" t="s">
        <x:v>54</x:v>
      </x:c>
      <x:c r="L547" s="10" t="s">
        <x:v>182</x:v>
      </x:c>
      <x:c r="M547" s="10" t="s">
        <x:v>165</x:v>
      </x:c>
      <x:c r="N547" s="13">
        <x:v>4.16666667E-2</x:v>
      </x:c>
      <x:c r="O547" s="13">
        <x:v>0.11111111110000001</x:v>
      </x:c>
      <x:c r="P547" s="13">
        <x:v>4.6296295999999999E-3</x:v>
      </x:c>
      <x:c r="Q547" s="11" t="b">
        <x:v>0</x:v>
      </x:c>
      <x:c r="R547" s="10"/>
      <x:c r="S547" s="10"/>
      <x:c r="T547" s="12" t="n">
        <x:f t="shared" ca="1" si="38">(COUNTIF($D$542:$D$568,"&lt;"&amp;D547)+(COUNTIF($D$542:$D$568,"="&amp;D547)-1)/2)/26*100</x:f>
        <x:v>84.61538461538461</x:v>
      </x:c>
      <x:c r="U547" s="12" t="n">
        <x:f t="shared" ca="1" si="35">T547*N547</x:f>
        <x:v>3.5256410284615383</x:v>
      </x:c>
      <x:c r="V547" s="12" t="n">
        <x:f t="shared" ca="1" si="36">U547/9</x:f>
        <x:v>0.391737892051282</x:v>
      </x:c>
    </x:row>
    <x:row r="548">
      <x:c r="A548" s="10" t="s">
        <x:v>190</x:v>
      </x:c>
      <x:c r="B548" s="10" t="s">
        <x:v>67</x:v>
      </x:c>
      <x:c r="C548" s="10" t="s">
        <x:v>68</x:v>
      </x:c>
      <x:c r="D548" s="12">
        <x:v>1.89</x:v>
      </x:c>
      <x:c r="E548" s="10" t="s">
        <x:v>191</x:v>
      </x:c>
      <x:c r="F548" s="10" t="s">
        <x:v>145</x:v>
      </x:c>
      <x:c r="G548" s="10"/>
      <x:c r="H548" s="10" t="s">
        <x:v>146</x:v>
      </x:c>
      <x:c r="I548" s="10" t="s">
        <x:v>147</x:v>
      </x:c>
      <x:c r="J548" s="10" t="s">
        <x:v>192</x:v>
      </x:c>
      <x:c r="K548" s="10" t="s">
        <x:v>54</x:v>
      </x:c>
      <x:c r="L548" s="10" t="s">
        <x:v>182</x:v>
      </x:c>
      <x:c r="M548" s="10" t="s">
        <x:v>165</x:v>
      </x:c>
      <x:c r="N548" s="13">
        <x:v>4.16666667E-2</x:v>
      </x:c>
      <x:c r="O548" s="13">
        <x:v>0.11111111110000001</x:v>
      </x:c>
      <x:c r="P548" s="13">
        <x:v>4.6296295999999999E-3</x:v>
      </x:c>
      <x:c r="Q548" s="11" t="b">
        <x:v>0</x:v>
      </x:c>
      <x:c r="R548" s="10"/>
      <x:c r="S548" s="10"/>
      <x:c r="T548" s="12" t="n">
        <x:f t="shared" ca="1" si="38">(COUNTIF($D$542:$D$568,"&lt;"&amp;D548)+(COUNTIF($D$542:$D$568,"="&amp;D548)-1)/2)/26*100</x:f>
        <x:v>80.76923076923077</x:v>
      </x:c>
      <x:c r="U548" s="12" t="n">
        <x:f t="shared" ca="1" si="35">T548*N548</x:f>
        <x:v>3.365384618076923</x:v>
      </x:c>
      <x:c r="V548" s="12" t="n">
        <x:f t="shared" ca="1" si="36">U548/9</x:f>
        <x:v>0.37393162423076926</x:v>
      </x:c>
    </x:row>
    <x:row r="549">
      <x:c r="A549" s="10" t="s">
        <x:v>190</x:v>
      </x:c>
      <x:c r="B549" s="10" t="s">
        <x:v>69</x:v>
      </x:c>
      <x:c r="C549" s="10" t="s">
        <x:v>70</x:v>
      </x:c>
      <x:c r="D549" s="12">
        <x:v>1.19</x:v>
      </x:c>
      <x:c r="E549" s="10" t="s">
        <x:v>191</x:v>
      </x:c>
      <x:c r="F549" s="10" t="s">
        <x:v>145</x:v>
      </x:c>
      <x:c r="G549" s="10"/>
      <x:c r="H549" s="10" t="s">
        <x:v>146</x:v>
      </x:c>
      <x:c r="I549" s="10" t="s">
        <x:v>147</x:v>
      </x:c>
      <x:c r="J549" s="10" t="s">
        <x:v>192</x:v>
      </x:c>
      <x:c r="K549" s="10" t="s">
        <x:v>54</x:v>
      </x:c>
      <x:c r="L549" s="10" t="s">
        <x:v>182</x:v>
      </x:c>
      <x:c r="M549" s="10" t="s">
        <x:v>165</x:v>
      </x:c>
      <x:c r="N549" s="13">
        <x:v>4.16666667E-2</x:v>
      </x:c>
      <x:c r="O549" s="13">
        <x:v>0.11111111110000001</x:v>
      </x:c>
      <x:c r="P549" s="13">
        <x:v>4.6296295999999999E-3</x:v>
      </x:c>
      <x:c r="Q549" s="11" t="b">
        <x:v>0</x:v>
      </x:c>
      <x:c r="R549" s="10"/>
      <x:c r="S549" s="10"/>
      <x:c r="T549" s="12" t="n">
        <x:f t="shared" ca="1" si="38">(COUNTIF($D$542:$D$568,"&lt;"&amp;D549)+(COUNTIF($D$542:$D$568,"="&amp;D549)-1)/2)/26*100</x:f>
        <x:v>65.38461538461539</x:v>
      </x:c>
      <x:c r="U549" s="12" t="n">
        <x:f t="shared" ca="1" si="35">T549*N549</x:f>
        <x:v>2.7243589765384617</x:v>
      </x:c>
      <x:c r="V549" s="12" t="n">
        <x:f t="shared" ca="1" si="36">U549/9</x:f>
        <x:v>0.30270655294871796</x:v>
      </x:c>
    </x:row>
    <x:row r="550">
      <x:c r="A550" s="10" t="s">
        <x:v>190</x:v>
      </x:c>
      <x:c r="B550" s="10" t="s">
        <x:v>71</x:v>
      </x:c>
      <x:c r="C550" s="10" t="s">
        <x:v>72</x:v>
      </x:c>
      <x:c r="D550" s="12">
        <x:v>0.85</x:v>
      </x:c>
      <x:c r="E550" s="10" t="s">
        <x:v>191</x:v>
      </x:c>
      <x:c r="F550" s="10" t="s">
        <x:v>145</x:v>
      </x:c>
      <x:c r="G550" s="10"/>
      <x:c r="H550" s="10" t="s">
        <x:v>146</x:v>
      </x:c>
      <x:c r="I550" s="10" t="s">
        <x:v>147</x:v>
      </x:c>
      <x:c r="J550" s="10" t="s">
        <x:v>192</x:v>
      </x:c>
      <x:c r="K550" s="10" t="s">
        <x:v>54</x:v>
      </x:c>
      <x:c r="L550" s="10" t="s">
        <x:v>182</x:v>
      </x:c>
      <x:c r="M550" s="10" t="s">
        <x:v>165</x:v>
      </x:c>
      <x:c r="N550" s="13">
        <x:v>4.16666667E-2</x:v>
      </x:c>
      <x:c r="O550" s="13">
        <x:v>0.11111111110000001</x:v>
      </x:c>
      <x:c r="P550" s="13">
        <x:v>4.6296295999999999E-3</x:v>
      </x:c>
      <x:c r="Q550" s="11" t="b">
        <x:v>0</x:v>
      </x:c>
      <x:c r="R550" s="10"/>
      <x:c r="S550" s="10"/>
      <x:c r="T550" s="12" t="n">
        <x:f t="shared" ca="1" si="38">(COUNTIF($D$542:$D$568,"&lt;"&amp;D550)+(COUNTIF($D$542:$D$568,"="&amp;D550)-1)/2)/26*100</x:f>
        <x:v>42.30769230769231</x:v>
      </x:c>
      <x:c r="U550" s="12" t="n">
        <x:f t="shared" ca="1" si="35">T550*N550</x:f>
        <x:v>1.7628205142307691</x:v>
      </x:c>
      <x:c r="V550" s="12" t="n">
        <x:f t="shared" ca="1" si="36">U550/9</x:f>
        <x:v>0.195868946025641</x:v>
      </x:c>
    </x:row>
    <x:row r="551">
      <x:c r="A551" s="10" t="s">
        <x:v>190</x:v>
      </x:c>
      <x:c r="B551" s="10" t="s">
        <x:v>73</x:v>
      </x:c>
      <x:c r="C551" s="10" t="s">
        <x:v>74</x:v>
      </x:c>
      <x:c r="D551" s="12">
        <x:v>0.84</x:v>
      </x:c>
      <x:c r="E551" s="10" t="s">
        <x:v>191</x:v>
      </x:c>
      <x:c r="F551" s="10" t="s">
        <x:v>145</x:v>
      </x:c>
      <x:c r="G551" s="10"/>
      <x:c r="H551" s="10" t="s">
        <x:v>146</x:v>
      </x:c>
      <x:c r="I551" s="10" t="s">
        <x:v>147</x:v>
      </x:c>
      <x:c r="J551" s="10" t="s">
        <x:v>192</x:v>
      </x:c>
      <x:c r="K551" s="10" t="s">
        <x:v>54</x:v>
      </x:c>
      <x:c r="L551" s="10" t="s">
        <x:v>182</x:v>
      </x:c>
      <x:c r="M551" s="10" t="s">
        <x:v>165</x:v>
      </x:c>
      <x:c r="N551" s="13">
        <x:v>4.16666667E-2</x:v>
      </x:c>
      <x:c r="O551" s="13">
        <x:v>0.11111111110000001</x:v>
      </x:c>
      <x:c r="P551" s="13">
        <x:v>4.6296295999999999E-3</x:v>
      </x:c>
      <x:c r="Q551" s="11" t="b">
        <x:v>0</x:v>
      </x:c>
      <x:c r="R551" s="10"/>
      <x:c r="S551" s="10"/>
      <x:c r="T551" s="12" t="n">
        <x:f t="shared" ca="1" si="38">(COUNTIF($D$542:$D$568,"&lt;"&amp;D551)+(COUNTIF($D$542:$D$568,"="&amp;D551)-1)/2)/26*100</x:f>
        <x:v>38.46153846153847</x:v>
      </x:c>
      <x:c r="U551" s="12" t="n">
        <x:f t="shared" ca="1" si="35">T551*N551</x:f>
        <x:v>1.602564103846154</x:v>
      </x:c>
      <x:c r="V551" s="12" t="n">
        <x:f t="shared" ca="1" si="36">U551/9</x:f>
        <x:v>0.17806267820512822</x:v>
      </x:c>
    </x:row>
    <x:row r="552">
      <x:c r="A552" s="10" t="s">
        <x:v>190</x:v>
      </x:c>
      <x:c r="B552" s="10" t="s">
        <x:v>75</x:v>
      </x:c>
      <x:c r="C552" s="10" t="s">
        <x:v>76</x:v>
      </x:c>
      <x:c r="D552" s="12">
        <x:v>2.19</x:v>
      </x:c>
      <x:c r="E552" s="10" t="s">
        <x:v>191</x:v>
      </x:c>
      <x:c r="F552" s="10" t="s">
        <x:v>145</x:v>
      </x:c>
      <x:c r="G552" s="10"/>
      <x:c r="H552" s="10" t="s">
        <x:v>146</x:v>
      </x:c>
      <x:c r="I552" s="10" t="s">
        <x:v>147</x:v>
      </x:c>
      <x:c r="J552" s="10" t="s">
        <x:v>192</x:v>
      </x:c>
      <x:c r="K552" s="10" t="s">
        <x:v>54</x:v>
      </x:c>
      <x:c r="L552" s="10" t="s">
        <x:v>182</x:v>
      </x:c>
      <x:c r="M552" s="10" t="s">
        <x:v>165</x:v>
      </x:c>
      <x:c r="N552" s="13">
        <x:v>4.16666667E-2</x:v>
      </x:c>
      <x:c r="O552" s="13">
        <x:v>0.11111111110000001</x:v>
      </x:c>
      <x:c r="P552" s="13">
        <x:v>4.6296295999999999E-3</x:v>
      </x:c>
      <x:c r="Q552" s="11" t="b">
        <x:v>0</x:v>
      </x:c>
      <x:c r="R552" s="10"/>
      <x:c r="S552" s="10"/>
      <x:c r="T552" s="12" t="n">
        <x:f t="shared" ca="1" si="38">(COUNTIF($D$542:$D$568,"&lt;"&amp;D552)+(COUNTIF($D$542:$D$568,"="&amp;D552)-1)/2)/26*100</x:f>
        <x:v>88.46153846153845</x:v>
      </x:c>
      <x:c r="U552" s="12" t="n">
        <x:f t="shared" ca="1" si="35">T552*N552</x:f>
        <x:v>3.6858974388461534</x:v>
      </x:c>
      <x:c r="V552" s="12" t="n">
        <x:f t="shared" ca="1" si="36">U552/9</x:f>
        <x:v>0.4095441598717948</x:v>
      </x:c>
    </x:row>
    <x:row r="553">
      <x:c r="A553" s="10" t="s">
        <x:v>190</x:v>
      </x:c>
      <x:c r="B553" s="10" t="s">
        <x:v>77</x:v>
      </x:c>
      <x:c r="C553" s="10" t="s">
        <x:v>78</x:v>
      </x:c>
      <x:c r="D553" s="12">
        <x:v>1.44</x:v>
      </x:c>
      <x:c r="E553" s="10" t="s">
        <x:v>191</x:v>
      </x:c>
      <x:c r="F553" s="10" t="s">
        <x:v>145</x:v>
      </x:c>
      <x:c r="G553" s="10"/>
      <x:c r="H553" s="10" t="s">
        <x:v>146</x:v>
      </x:c>
      <x:c r="I553" s="10" t="s">
        <x:v>147</x:v>
      </x:c>
      <x:c r="J553" s="10" t="s">
        <x:v>192</x:v>
      </x:c>
      <x:c r="K553" s="10" t="s">
        <x:v>54</x:v>
      </x:c>
      <x:c r="L553" s="10" t="s">
        <x:v>182</x:v>
      </x:c>
      <x:c r="M553" s="10" t="s">
        <x:v>165</x:v>
      </x:c>
      <x:c r="N553" s="13">
        <x:v>4.16666667E-2</x:v>
      </x:c>
      <x:c r="O553" s="13">
        <x:v>0.11111111110000001</x:v>
      </x:c>
      <x:c r="P553" s="13">
        <x:v>4.6296295999999999E-3</x:v>
      </x:c>
      <x:c r="Q553" s="11" t="b">
        <x:v>0</x:v>
      </x:c>
      <x:c r="R553" s="10"/>
      <x:c r="S553" s="10"/>
      <x:c r="T553" s="12" t="n">
        <x:f t="shared" ca="1" si="38">(COUNTIF($D$542:$D$568,"&lt;"&amp;D553)+(COUNTIF($D$542:$D$568,"="&amp;D553)-1)/2)/26*100</x:f>
        <x:v>69.23076923076923</x:v>
      </x:c>
      <x:c r="U553" s="12" t="n">
        <x:f t="shared" ca="1" si="35">T553*N553</x:f>
        <x:v>2.884615386923077</x:v>
      </x:c>
      <x:c r="V553" s="12" t="n">
        <x:f t="shared" ca="1" si="36">U553/9</x:f>
        <x:v>0.32051282076923077</x:v>
      </x:c>
    </x:row>
    <x:row r="554">
      <x:c r="A554" s="10" t="s">
        <x:v>190</x:v>
      </x:c>
      <x:c r="B554" s="10" t="s">
        <x:v>79</x:v>
      </x:c>
      <x:c r="C554" s="10" t="s">
        <x:v>80</x:v>
      </x:c>
      <x:c r="D554" s="12">
        <x:v>0.74</x:v>
      </x:c>
      <x:c r="E554" s="10" t="s">
        <x:v>191</x:v>
      </x:c>
      <x:c r="F554" s="10" t="s">
        <x:v>145</x:v>
      </x:c>
      <x:c r="G554" s="10"/>
      <x:c r="H554" s="10" t="s">
        <x:v>146</x:v>
      </x:c>
      <x:c r="I554" s="10" t="s">
        <x:v>147</x:v>
      </x:c>
      <x:c r="J554" s="10" t="s">
        <x:v>192</x:v>
      </x:c>
      <x:c r="K554" s="10" t="s">
        <x:v>54</x:v>
      </x:c>
      <x:c r="L554" s="10" t="s">
        <x:v>182</x:v>
      </x:c>
      <x:c r="M554" s="10" t="s">
        <x:v>165</x:v>
      </x:c>
      <x:c r="N554" s="13">
        <x:v>4.16666667E-2</x:v>
      </x:c>
      <x:c r="O554" s="13">
        <x:v>0.11111111110000001</x:v>
      </x:c>
      <x:c r="P554" s="13">
        <x:v>4.6296295999999999E-3</x:v>
      </x:c>
      <x:c r="Q554" s="11" t="b">
        <x:v>0</x:v>
      </x:c>
      <x:c r="R554" s="10"/>
      <x:c r="S554" s="10"/>
      <x:c r="T554" s="12" t="n">
        <x:f t="shared" ca="1" si="38">(COUNTIF($D$542:$D$568,"&lt;"&amp;D554)+(COUNTIF($D$542:$D$568,"="&amp;D554)-1)/2)/26*100</x:f>
        <x:v>30.76923076923077</x:v>
      </x:c>
      <x:c r="U554" s="12" t="n">
        <x:f t="shared" ca="1" si="35">T554*N554</x:f>
        <x:v>1.282051283076923</x:v>
      </x:c>
      <x:c r="V554" s="12" t="n">
        <x:f t="shared" ca="1" si="36">U554/9</x:f>
        <x:v>0.14245014256410257</x:v>
      </x:c>
    </x:row>
    <x:row r="555">
      <x:c r="A555" s="10" t="s">
        <x:v>190</x:v>
      </x:c>
      <x:c r="B555" s="10" t="s">
        <x:v>81</x:v>
      </x:c>
      <x:c r="C555" s="10" t="s">
        <x:v>82</x:v>
      </x:c>
      <x:c r="D555" s="12">
        <x:v>0.99</x:v>
      </x:c>
      <x:c r="E555" s="10" t="s">
        <x:v>191</x:v>
      </x:c>
      <x:c r="F555" s="10" t="s">
        <x:v>145</x:v>
      </x:c>
      <x:c r="G555" s="10"/>
      <x:c r="H555" s="10" t="s">
        <x:v>146</x:v>
      </x:c>
      <x:c r="I555" s="10" t="s">
        <x:v>147</x:v>
      </x:c>
      <x:c r="J555" s="10" t="s">
        <x:v>192</x:v>
      </x:c>
      <x:c r="K555" s="10" t="s">
        <x:v>54</x:v>
      </x:c>
      <x:c r="L555" s="10" t="s">
        <x:v>182</x:v>
      </x:c>
      <x:c r="M555" s="10" t="s">
        <x:v>165</x:v>
      </x:c>
      <x:c r="N555" s="13">
        <x:v>4.16666667E-2</x:v>
      </x:c>
      <x:c r="O555" s="13">
        <x:v>0.11111111110000001</x:v>
      </x:c>
      <x:c r="P555" s="13">
        <x:v>4.6296295999999999E-3</x:v>
      </x:c>
      <x:c r="Q555" s="11" t="b">
        <x:v>0</x:v>
      </x:c>
      <x:c r="R555" s="10"/>
      <x:c r="S555" s="10"/>
      <x:c r="T555" s="12" t="n">
        <x:f t="shared" ca="1" si="38">(COUNTIF($D$542:$D$568,"&lt;"&amp;D555)+(COUNTIF($D$542:$D$568,"="&amp;D555)-1)/2)/26*100</x:f>
        <x:v>50</x:v>
      </x:c>
      <x:c r="U555" s="12" t="n">
        <x:f t="shared" ca="1" si="35">T555*N555</x:f>
        <x:v>2.083333335</x:v>
      </x:c>
      <x:c r="V555" s="12" t="n">
        <x:f t="shared" ca="1" si="36">U555/9</x:f>
        <x:v>0.23148148166666666</x:v>
      </x:c>
    </x:row>
    <x:row r="556">
      <x:c r="A556" s="10" t="s">
        <x:v>190</x:v>
      </x:c>
      <x:c r="B556" s="10" t="s">
        <x:v>83</x:v>
      </x:c>
      <x:c r="C556" s="10" t="s">
        <x:v>84</x:v>
      </x:c>
      <x:c r="D556" s="12">
        <x:v>1.17</x:v>
      </x:c>
      <x:c r="E556" s="10" t="s">
        <x:v>191</x:v>
      </x:c>
      <x:c r="F556" s="10" t="s">
        <x:v>145</x:v>
      </x:c>
      <x:c r="G556" s="10"/>
      <x:c r="H556" s="10" t="s">
        <x:v>146</x:v>
      </x:c>
      <x:c r="I556" s="10" t="s">
        <x:v>147</x:v>
      </x:c>
      <x:c r="J556" s="10" t="s">
        <x:v>192</x:v>
      </x:c>
      <x:c r="K556" s="10" t="s">
        <x:v>54</x:v>
      </x:c>
      <x:c r="L556" s="10" t="s">
        <x:v>182</x:v>
      </x:c>
      <x:c r="M556" s="10" t="s">
        <x:v>165</x:v>
      </x:c>
      <x:c r="N556" s="13">
        <x:v>4.16666667E-2</x:v>
      </x:c>
      <x:c r="O556" s="13">
        <x:v>0.11111111110000001</x:v>
      </x:c>
      <x:c r="P556" s="13">
        <x:v>4.6296295999999999E-3</x:v>
      </x:c>
      <x:c r="Q556" s="11" t="b">
        <x:v>0</x:v>
      </x:c>
      <x:c r="R556" s="10"/>
      <x:c r="S556" s="10"/>
      <x:c r="T556" s="12" t="n">
        <x:f t="shared" ca="1" si="38">(COUNTIF($D$542:$D$568,"&lt;"&amp;D556)+(COUNTIF($D$542:$D$568,"="&amp;D556)-1)/2)/26*100</x:f>
        <x:v>57.692307692307686</x:v>
      </x:c>
      <x:c r="U556" s="12" t="n">
        <x:f t="shared" ca="1" si="35">T556*N556</x:f>
        <x:v>2.4038461557692306</x:v>
      </x:c>
      <x:c r="V556" s="12" t="n">
        <x:f t="shared" ca="1" si="36">U556/9</x:f>
        <x:v>0.2670940173076923</x:v>
      </x:c>
    </x:row>
    <x:row r="557">
      <x:c r="A557" s="10" t="s">
        <x:v>190</x:v>
      </x:c>
      <x:c r="B557" s="10" t="s">
        <x:v>85</x:v>
      </x:c>
      <x:c r="C557" s="10" t="s">
        <x:v>86</x:v>
      </x:c>
      <x:c r="D557" s="12">
        <x:v>0.79</x:v>
      </x:c>
      <x:c r="E557" s="10" t="s">
        <x:v>191</x:v>
      </x:c>
      <x:c r="F557" s="10" t="s">
        <x:v>145</x:v>
      </x:c>
      <x:c r="G557" s="10"/>
      <x:c r="H557" s="10" t="s">
        <x:v>146</x:v>
      </x:c>
      <x:c r="I557" s="10" t="s">
        <x:v>147</x:v>
      </x:c>
      <x:c r="J557" s="10" t="s">
        <x:v>192</x:v>
      </x:c>
      <x:c r="K557" s="10" t="s">
        <x:v>54</x:v>
      </x:c>
      <x:c r="L557" s="10" t="s">
        <x:v>182</x:v>
      </x:c>
      <x:c r="M557" s="10" t="s">
        <x:v>165</x:v>
      </x:c>
      <x:c r="N557" s="13">
        <x:v>4.16666667E-2</x:v>
      </x:c>
      <x:c r="O557" s="13">
        <x:v>0.11111111110000001</x:v>
      </x:c>
      <x:c r="P557" s="13">
        <x:v>4.6296295999999999E-3</x:v>
      </x:c>
      <x:c r="Q557" s="11" t="b">
        <x:v>0</x:v>
      </x:c>
      <x:c r="R557" s="10"/>
      <x:c r="S557" s="10"/>
      <x:c r="T557" s="12" t="n">
        <x:f t="shared" ca="1" si="38">(COUNTIF($D$542:$D$568,"&lt;"&amp;D557)+(COUNTIF($D$542:$D$568,"="&amp;D557)-1)/2)/26*100</x:f>
        <x:v>34.61538461538461</x:v>
      </x:c>
      <x:c r="U557" s="12" t="n">
        <x:f t="shared" ca="1" si="35">T557*N557</x:f>
        <x:v>1.4423076934615384</x:v>
      </x:c>
      <x:c r="V557" s="12" t="n">
        <x:f t="shared" ca="1" si="36">U557/9</x:f>
        <x:v>0.16025641038461538</x:v>
      </x:c>
    </x:row>
    <x:row r="558">
      <x:c r="A558" s="10" t="s">
        <x:v>190</x:v>
      </x:c>
      <x:c r="B558" s="10" t="s">
        <x:v>87</x:v>
      </x:c>
      <x:c r="C558" s="10" t="s">
        <x:v>88</x:v>
      </x:c>
      <x:c r="D558" s="12">
        <x:v>0.43</x:v>
      </x:c>
      <x:c r="E558" s="10" t="s">
        <x:v>191</x:v>
      </x:c>
      <x:c r="F558" s="10" t="s">
        <x:v>145</x:v>
      </x:c>
      <x:c r="G558" s="10"/>
      <x:c r="H558" s="10" t="s">
        <x:v>146</x:v>
      </x:c>
      <x:c r="I558" s="10" t="s">
        <x:v>147</x:v>
      </x:c>
      <x:c r="J558" s="10" t="s">
        <x:v>192</x:v>
      </x:c>
      <x:c r="K558" s="10" t="s">
        <x:v>54</x:v>
      </x:c>
      <x:c r="L558" s="10" t="s">
        <x:v>182</x:v>
      </x:c>
      <x:c r="M558" s="10" t="s">
        <x:v>165</x:v>
      </x:c>
      <x:c r="N558" s="13">
        <x:v>4.16666667E-2</x:v>
      </x:c>
      <x:c r="O558" s="13">
        <x:v>0.11111111110000001</x:v>
      </x:c>
      <x:c r="P558" s="13">
        <x:v>4.6296295999999999E-3</x:v>
      </x:c>
      <x:c r="Q558" s="11" t="b">
        <x:v>0</x:v>
      </x:c>
      <x:c r="R558" s="10"/>
      <x:c r="S558" s="10"/>
      <x:c r="T558" s="12" t="n">
        <x:f t="shared" ca="1" si="38">(COUNTIF($D$542:$D$568,"&lt;"&amp;D558)+(COUNTIF($D$542:$D$568,"="&amp;D558)-1)/2)/26*100</x:f>
        <x:v>15.384615384615385</x:v>
      </x:c>
      <x:c r="U558" s="12" t="n">
        <x:f t="shared" ca="1" si="35">T558*N558</x:f>
        <x:v>0.6410256415384615</x:v>
      </x:c>
      <x:c r="V558" s="12" t="n">
        <x:f t="shared" ca="1" si="36">U558/9</x:f>
        <x:v>0.07122507128205129</x:v>
      </x:c>
    </x:row>
    <x:row r="559">
      <x:c r="A559" s="10" t="s">
        <x:v>190</x:v>
      </x:c>
      <x:c r="B559" s="10" t="s">
        <x:v>89</x:v>
      </x:c>
      <x:c r="C559" s="10" t="s">
        <x:v>90</x:v>
      </x:c>
      <x:c r="D559" s="12">
        <x:v>0.45</x:v>
      </x:c>
      <x:c r="E559" s="10" t="s">
        <x:v>191</x:v>
      </x:c>
      <x:c r="F559" s="10" t="s">
        <x:v>145</x:v>
      </x:c>
      <x:c r="G559" s="10"/>
      <x:c r="H559" s="10" t="s">
        <x:v>146</x:v>
      </x:c>
      <x:c r="I559" s="10" t="s">
        <x:v>147</x:v>
      </x:c>
      <x:c r="J559" s="10" t="s">
        <x:v>192</x:v>
      </x:c>
      <x:c r="K559" s="10" t="s">
        <x:v>54</x:v>
      </x:c>
      <x:c r="L559" s="10" t="s">
        <x:v>182</x:v>
      </x:c>
      <x:c r="M559" s="10" t="s">
        <x:v>165</x:v>
      </x:c>
      <x:c r="N559" s="13">
        <x:v>4.16666667E-2</x:v>
      </x:c>
      <x:c r="O559" s="13">
        <x:v>0.11111111110000001</x:v>
      </x:c>
      <x:c r="P559" s="13">
        <x:v>4.6296295999999999E-3</x:v>
      </x:c>
      <x:c r="Q559" s="11" t="b">
        <x:v>0</x:v>
      </x:c>
      <x:c r="R559" s="10"/>
      <x:c r="S559" s="10"/>
      <x:c r="T559" s="12" t="n">
        <x:f t="shared" ca="1" si="38">(COUNTIF($D$542:$D$568,"&lt;"&amp;D559)+(COUNTIF($D$542:$D$568,"="&amp;D559)-1)/2)/26*100</x:f>
        <x:v>19.230769230769234</x:v>
      </x:c>
      <x:c r="U559" s="12" t="n">
        <x:f t="shared" ca="1" si="35">T559*N559</x:f>
        <x:v>0.801282051923077</x:v>
      </x:c>
      <x:c r="V559" s="12" t="n">
        <x:f t="shared" ca="1" si="36">U559/9</x:f>
        <x:v>0.08903133910256411</x:v>
      </x:c>
    </x:row>
    <x:row r="560">
      <x:c r="A560" s="10" t="s">
        <x:v>190</x:v>
      </x:c>
      <x:c r="B560" s="10" t="s">
        <x:v>91</x:v>
      </x:c>
      <x:c r="C560" s="10" t="s">
        <x:v>92</x:v>
      </x:c>
      <x:c r="D560" s="12">
        <x:v>0.33</x:v>
      </x:c>
      <x:c r="E560" s="10" t="s">
        <x:v>191</x:v>
      </x:c>
      <x:c r="F560" s="10" t="s">
        <x:v>145</x:v>
      </x:c>
      <x:c r="G560" s="10"/>
      <x:c r="H560" s="10" t="s">
        <x:v>146</x:v>
      </x:c>
      <x:c r="I560" s="10" t="s">
        <x:v>147</x:v>
      </x:c>
      <x:c r="J560" s="10" t="s">
        <x:v>192</x:v>
      </x:c>
      <x:c r="K560" s="10" t="s">
        <x:v>54</x:v>
      </x:c>
      <x:c r="L560" s="10" t="s">
        <x:v>182</x:v>
      </x:c>
      <x:c r="M560" s="10" t="s">
        <x:v>165</x:v>
      </x:c>
      <x:c r="N560" s="13">
        <x:v>4.16666667E-2</x:v>
      </x:c>
      <x:c r="O560" s="13">
        <x:v>0.11111111110000001</x:v>
      </x:c>
      <x:c r="P560" s="13">
        <x:v>4.6296295999999999E-3</x:v>
      </x:c>
      <x:c r="Q560" s="11" t="b">
        <x:v>0</x:v>
      </x:c>
      <x:c r="R560" s="10"/>
      <x:c r="S560" s="10"/>
      <x:c r="T560" s="12" t="n">
        <x:f t="shared" ca="1" si="38">(COUNTIF($D$542:$D$568,"&lt;"&amp;D560)+(COUNTIF($D$542:$D$568,"="&amp;D560)-1)/2)/26*100</x:f>
        <x:v>7.6923076923076925</x:v>
      </x:c>
      <x:c r="U560" s="12" t="n">
        <x:f t="shared" ca="1" si="35">T560*N560</x:f>
        <x:v>0.32051282076923077</x:v>
      </x:c>
      <x:c r="V560" s="12" t="n">
        <x:f t="shared" ca="1" si="36">U560/9</x:f>
        <x:v>0.03561253564102564</x:v>
      </x:c>
    </x:row>
    <x:row r="561">
      <x:c r="A561" s="10" t="s">
        <x:v>190</x:v>
      </x:c>
      <x:c r="B561" s="10" t="s">
        <x:v>93</x:v>
      </x:c>
      <x:c r="C561" s="10" t="s">
        <x:v>94</x:v>
      </x:c>
      <x:c r="D561" s="12">
        <x:v>0.38</x:v>
      </x:c>
      <x:c r="E561" s="10" t="s">
        <x:v>191</x:v>
      </x:c>
      <x:c r="F561" s="10" t="s">
        <x:v>145</x:v>
      </x:c>
      <x:c r="G561" s="10"/>
      <x:c r="H561" s="10" t="s">
        <x:v>146</x:v>
      </x:c>
      <x:c r="I561" s="10" t="s">
        <x:v>147</x:v>
      </x:c>
      <x:c r="J561" s="10" t="s">
        <x:v>192</x:v>
      </x:c>
      <x:c r="K561" s="10" t="s">
        <x:v>54</x:v>
      </x:c>
      <x:c r="L561" s="10" t="s">
        <x:v>182</x:v>
      </x:c>
      <x:c r="M561" s="10" t="s">
        <x:v>165</x:v>
      </x:c>
      <x:c r="N561" s="13">
        <x:v>4.16666667E-2</x:v>
      </x:c>
      <x:c r="O561" s="13">
        <x:v>0.11111111110000001</x:v>
      </x:c>
      <x:c r="P561" s="13">
        <x:v>4.6296295999999999E-3</x:v>
      </x:c>
      <x:c r="Q561" s="11" t="b">
        <x:v>0</x:v>
      </x:c>
      <x:c r="R561" s="10"/>
      <x:c r="S561" s="10"/>
      <x:c r="T561" s="12" t="n">
        <x:f t="shared" ca="1" si="38">(COUNTIF($D$542:$D$568,"&lt;"&amp;D561)+(COUNTIF($D$542:$D$568,"="&amp;D561)-1)/2)/26*100</x:f>
        <x:v>11.538461538461538</x:v>
      </x:c>
      <x:c r="U561" s="12" t="n">
        <x:f t="shared" ca="1" si="35">T561*N561</x:f>
        <x:v>0.4807692311538462</x:v>
      </x:c>
      <x:c r="V561" s="12" t="n">
        <x:f t="shared" ca="1" si="36">U561/9</x:f>
        <x:v>0.05341880346153846</x:v>
      </x:c>
    </x:row>
    <x:row r="562">
      <x:c r="A562" s="10" t="s">
        <x:v>190</x:v>
      </x:c>
      <x:c r="B562" s="10" t="s">
        <x:v>95</x:v>
      </x:c>
      <x:c r="C562" s="10" t="s">
        <x:v>96</x:v>
      </x:c>
      <x:c r="D562" s="12">
        <x:v>1.61</x:v>
      </x:c>
      <x:c r="E562" s="10" t="s">
        <x:v>191</x:v>
      </x:c>
      <x:c r="F562" s="10" t="s">
        <x:v>145</x:v>
      </x:c>
      <x:c r="G562" s="10"/>
      <x:c r="H562" s="10" t="s">
        <x:v>146</x:v>
      </x:c>
      <x:c r="I562" s="10" t="s">
        <x:v>147</x:v>
      </x:c>
      <x:c r="J562" s="10" t="s">
        <x:v>192</x:v>
      </x:c>
      <x:c r="K562" s="10" t="s">
        <x:v>54</x:v>
      </x:c>
      <x:c r="L562" s="10" t="s">
        <x:v>182</x:v>
      </x:c>
      <x:c r="M562" s="10" t="s">
        <x:v>165</x:v>
      </x:c>
      <x:c r="N562" s="13">
        <x:v>4.16666667E-2</x:v>
      </x:c>
      <x:c r="O562" s="13">
        <x:v>0.11111111110000001</x:v>
      </x:c>
      <x:c r="P562" s="13">
        <x:v>4.6296295999999999E-3</x:v>
      </x:c>
      <x:c r="Q562" s="11" t="b">
        <x:v>0</x:v>
      </x:c>
      <x:c r="R562" s="10"/>
      <x:c r="S562" s="10"/>
      <x:c r="T562" s="12" t="n">
        <x:f t="shared" ca="1" si="38">(COUNTIF($D$542:$D$568,"&lt;"&amp;D562)+(COUNTIF($D$542:$D$568,"="&amp;D562)-1)/2)/26*100</x:f>
        <x:v>76.92307692307693</x:v>
      </x:c>
      <x:c r="U562" s="12" t="n">
        <x:f t="shared" ca="1" si="35">T562*N562</x:f>
        <x:v>3.205128207692308</x:v>
      </x:c>
      <x:c r="V562" s="12" t="n">
        <x:f t="shared" ca="1" si="36">U562/9</x:f>
        <x:v>0.35612535641025644</x:v>
      </x:c>
    </x:row>
    <x:row r="563">
      <x:c r="A563" s="10" t="s">
        <x:v>190</x:v>
      </x:c>
      <x:c r="B563" s="10" t="s">
        <x:v>97</x:v>
      </x:c>
      <x:c r="C563" s="10" t="s">
        <x:v>98</x:v>
      </x:c>
      <x:c r="D563" s="12">
        <x:v>0.89</x:v>
      </x:c>
      <x:c r="E563" s="10" t="s">
        <x:v>191</x:v>
      </x:c>
      <x:c r="F563" s="10" t="s">
        <x:v>145</x:v>
      </x:c>
      <x:c r="G563" s="10"/>
      <x:c r="H563" s="10" t="s">
        <x:v>146</x:v>
      </x:c>
      <x:c r="I563" s="10" t="s">
        <x:v>147</x:v>
      </x:c>
      <x:c r="J563" s="10" t="s">
        <x:v>192</x:v>
      </x:c>
      <x:c r="K563" s="10" t="s">
        <x:v>54</x:v>
      </x:c>
      <x:c r="L563" s="10" t="s">
        <x:v>182</x:v>
      </x:c>
      <x:c r="M563" s="10" t="s">
        <x:v>165</x:v>
      </x:c>
      <x:c r="N563" s="13">
        <x:v>4.16666667E-2</x:v>
      </x:c>
      <x:c r="O563" s="13">
        <x:v>0.11111111110000001</x:v>
      </x:c>
      <x:c r="P563" s="13">
        <x:v>4.6296295999999999E-3</x:v>
      </x:c>
      <x:c r="Q563" s="11" t="b">
        <x:v>0</x:v>
      </x:c>
      <x:c r="R563" s="10"/>
      <x:c r="S563" s="10"/>
      <x:c r="T563" s="12" t="n">
        <x:f t="shared" ca="1" si="38">(COUNTIF($D$542:$D$568,"&lt;"&amp;D563)+(COUNTIF($D$542:$D$568,"="&amp;D563)-1)/2)/26*100</x:f>
        <x:v>46.15384615384615</x:v>
      </x:c>
      <x:c r="U563" s="12" t="n">
        <x:f t="shared" ca="1" si="35">T563*N563</x:f>
        <x:v>1.9230769246153847</x:v>
      </x:c>
      <x:c r="V563" s="12" t="n">
        <x:f t="shared" ca="1" si="36">U563/9</x:f>
        <x:v>0.21367521384615384</x:v>
      </x:c>
    </x:row>
    <x:row r="564">
      <x:c r="A564" s="10" t="s">
        <x:v>190</x:v>
      </x:c>
      <x:c r="B564" s="10" t="s">
        <x:v>99</x:v>
      </x:c>
      <x:c r="C564" s="10" t="s">
        <x:v>100</x:v>
      </x:c>
      <x:c r="D564" s="12">
        <x:v>1.0900000000000001</x:v>
      </x:c>
      <x:c r="E564" s="10" t="s">
        <x:v>191</x:v>
      </x:c>
      <x:c r="F564" s="10" t="s">
        <x:v>145</x:v>
      </x:c>
      <x:c r="G564" s="10"/>
      <x:c r="H564" s="10" t="s">
        <x:v>146</x:v>
      </x:c>
      <x:c r="I564" s="10" t="s">
        <x:v>147</x:v>
      </x:c>
      <x:c r="J564" s="10" t="s">
        <x:v>192</x:v>
      </x:c>
      <x:c r="K564" s="10" t="s">
        <x:v>54</x:v>
      </x:c>
      <x:c r="L564" s="10" t="s">
        <x:v>182</x:v>
      </x:c>
      <x:c r="M564" s="10" t="s">
        <x:v>165</x:v>
      </x:c>
      <x:c r="N564" s="13">
        <x:v>4.16666667E-2</x:v>
      </x:c>
      <x:c r="O564" s="13">
        <x:v>0.11111111110000001</x:v>
      </x:c>
      <x:c r="P564" s="13">
        <x:v>4.6296295999999999E-3</x:v>
      </x:c>
      <x:c r="Q564" s="11" t="b">
        <x:v>0</x:v>
      </x:c>
      <x:c r="R564" s="10"/>
      <x:c r="S564" s="10"/>
      <x:c r="T564" s="12" t="n">
        <x:f t="shared" ca="1" si="38">(COUNTIF($D$542:$D$568,"&lt;"&amp;D564)+(COUNTIF($D$542:$D$568,"="&amp;D564)-1)/2)/26*100</x:f>
        <x:v>53.84615384615385</x:v>
      </x:c>
      <x:c r="U564" s="12" t="n">
        <x:f t="shared" ca="1" si="35">T564*N564</x:f>
        <x:v>2.2435897453846154</x:v>
      </x:c>
      <x:c r="V564" s="12" t="n">
        <x:f t="shared" ca="1" si="36">U564/9</x:f>
        <x:v>0.2492877494871795</x:v>
      </x:c>
    </x:row>
    <x:row r="565">
      <x:c r="A565" s="10" t="s">
        <x:v>190</x:v>
      </x:c>
      <x:c r="B565" s="10" t="s">
        <x:v>101</x:v>
      </x:c>
      <x:c r="C565" s="10" t="s">
        <x:v>102</x:v>
      </x:c>
      <x:c r="D565" s="12">
        <x:v>0.28999999999999998</x:v>
      </x:c>
      <x:c r="E565" s="10" t="s">
        <x:v>191</x:v>
      </x:c>
      <x:c r="F565" s="10" t="s">
        <x:v>145</x:v>
      </x:c>
      <x:c r="G565" s="10"/>
      <x:c r="H565" s="10" t="s">
        <x:v>146</x:v>
      </x:c>
      <x:c r="I565" s="10" t="s">
        <x:v>147</x:v>
      </x:c>
      <x:c r="J565" s="10" t="s">
        <x:v>192</x:v>
      </x:c>
      <x:c r="K565" s="10" t="s">
        <x:v>54</x:v>
      </x:c>
      <x:c r="L565" s="10" t="s">
        <x:v>182</x:v>
      </x:c>
      <x:c r="M565" s="10" t="s">
        <x:v>165</x:v>
      </x:c>
      <x:c r="N565" s="13">
        <x:v>4.16666667E-2</x:v>
      </x:c>
      <x:c r="O565" s="13">
        <x:v>0.11111111110000001</x:v>
      </x:c>
      <x:c r="P565" s="13">
        <x:v>4.6296295999999999E-3</x:v>
      </x:c>
      <x:c r="Q565" s="11" t="b">
        <x:v>0</x:v>
      </x:c>
      <x:c r="R565" s="10"/>
      <x:c r="S565" s="10"/>
      <x:c r="T565" s="12" t="n">
        <x:f t="shared" ca="1" si="38">(COUNTIF($D$542:$D$568,"&lt;"&amp;D565)+(COUNTIF($D$542:$D$568,"="&amp;D565)-1)/2)/26*100</x:f>
        <x:v>1.9230769230769231</x:v>
      </x:c>
      <x:c r="U565" s="12" t="n">
        <x:f t="shared" ca="1" si="35">T565*N565</x:f>
        <x:v>0.08012820519230769</x:v>
      </x:c>
      <x:c r="V565" s="12" t="n">
        <x:f t="shared" ca="1" si="36">U565/9</x:f>
        <x:v>0.00890313391025641</x:v>
      </x:c>
    </x:row>
    <x:row r="566">
      <x:c r="A566" s="10" t="s">
        <x:v>190</x:v>
      </x:c>
      <x:c r="B566" s="10" t="s">
        <x:v>103</x:v>
      </x:c>
      <x:c r="C566" s="10" t="s">
        <x:v>104</x:v>
      </x:c>
      <x:c r="D566" s="12">
        <x:v>2.61</x:v>
      </x:c>
      <x:c r="E566" s="10" t="s">
        <x:v>191</x:v>
      </x:c>
      <x:c r="F566" s="10" t="s">
        <x:v>145</x:v>
      </x:c>
      <x:c r="G566" s="10"/>
      <x:c r="H566" s="10" t="s">
        <x:v>146</x:v>
      </x:c>
      <x:c r="I566" s="10" t="s">
        <x:v>147</x:v>
      </x:c>
      <x:c r="J566" s="10" t="s">
        <x:v>192</x:v>
      </x:c>
      <x:c r="K566" s="10" t="s">
        <x:v>54</x:v>
      </x:c>
      <x:c r="L566" s="10" t="s">
        <x:v>182</x:v>
      </x:c>
      <x:c r="M566" s="10" t="s">
        <x:v>165</x:v>
      </x:c>
      <x:c r="N566" s="13">
        <x:v>4.16666667E-2</x:v>
      </x:c>
      <x:c r="O566" s="13">
        <x:v>0.11111111110000001</x:v>
      </x:c>
      <x:c r="P566" s="13">
        <x:v>4.6296295999999999E-3</x:v>
      </x:c>
      <x:c r="Q566" s="11" t="b">
        <x:v>0</x:v>
      </x:c>
      <x:c r="R566" s="10"/>
      <x:c r="S566" s="10"/>
      <x:c r="T566" s="12" t="n">
        <x:f t="shared" ca="1" si="38">(COUNTIF($D$542:$D$568,"&lt;"&amp;D566)+(COUNTIF($D$542:$D$568,"="&amp;D566)-1)/2)/26*100</x:f>
        <x:v>100</x:v>
      </x:c>
      <x:c r="U566" s="12" t="n">
        <x:f t="shared" ca="1" si="35">T566*N566</x:f>
        <x:v>4.16666667</x:v>
      </x:c>
      <x:c r="V566" s="12" t="n">
        <x:f t="shared" ca="1" si="36">U566/9</x:f>
        <x:v>0.4629629633333333</x:v>
      </x:c>
    </x:row>
    <x:row r="567">
      <x:c r="A567" s="10" t="s">
        <x:v>190</x:v>
      </x:c>
      <x:c r="B567" s="10" t="s">
        <x:v>105</x:v>
      </x:c>
      <x:c r="C567" s="10" t="s">
        <x:v>106</x:v>
      </x:c>
      <x:c r="D567" s="12">
        <x:v>1.5</x:v>
      </x:c>
      <x:c r="E567" s="10" t="s">
        <x:v>191</x:v>
      </x:c>
      <x:c r="F567" s="10" t="s">
        <x:v>145</x:v>
      </x:c>
      <x:c r="G567" s="10"/>
      <x:c r="H567" s="10" t="s">
        <x:v>146</x:v>
      </x:c>
      <x:c r="I567" s="10" t="s">
        <x:v>147</x:v>
      </x:c>
      <x:c r="J567" s="10" t="s">
        <x:v>192</x:v>
      </x:c>
      <x:c r="K567" s="10" t="s">
        <x:v>54</x:v>
      </x:c>
      <x:c r="L567" s="10" t="s">
        <x:v>182</x:v>
      </x:c>
      <x:c r="M567" s="10" t="s">
        <x:v>165</x:v>
      </x:c>
      <x:c r="N567" s="13">
        <x:v>4.16666667E-2</x:v>
      </x:c>
      <x:c r="O567" s="13">
        <x:v>0.11111111110000001</x:v>
      </x:c>
      <x:c r="P567" s="13">
        <x:v>4.6296295999999999E-3</x:v>
      </x:c>
      <x:c r="Q567" s="11" t="b">
        <x:v>0</x:v>
      </x:c>
      <x:c r="R567" s="10"/>
      <x:c r="S567" s="10"/>
      <x:c r="T567" s="12" t="n">
        <x:f t="shared" ca="1" si="38">(COUNTIF($D$542:$D$568,"&lt;"&amp;D567)+(COUNTIF($D$542:$D$568,"="&amp;D567)-1)/2)/26*100</x:f>
        <x:v>73.07692307692307</x:v>
      </x:c>
      <x:c r="U567" s="12" t="n">
        <x:f t="shared" ca="1" si="35">T567*N567</x:f>
        <x:v>3.044871797307692</x:v>
      </x:c>
      <x:c r="V567" s="12" t="n">
        <x:f t="shared" ca="1" si="36">U567/9</x:f>
        <x:v>0.3383190885897436</x:v>
      </x:c>
    </x:row>
    <x:row r="568">
      <x:c r="A568" s="10" t="s">
        <x:v>190</x:v>
      </x:c>
      <x:c r="B568" s="10" t="s">
        <x:v>107</x:v>
      </x:c>
      <x:c r="C568" s="10" t="s">
        <x:v>108</x:v>
      </x:c>
      <x:c r="D568" s="12">
        <x:v>0.59</x:v>
      </x:c>
      <x:c r="E568" s="10" t="s">
        <x:v>191</x:v>
      </x:c>
      <x:c r="F568" s="10" t="s">
        <x:v>145</x:v>
      </x:c>
      <x:c r="G568" s="10"/>
      <x:c r="H568" s="10" t="s">
        <x:v>146</x:v>
      </x:c>
      <x:c r="I568" s="10" t="s">
        <x:v>147</x:v>
      </x:c>
      <x:c r="J568" s="10" t="s">
        <x:v>192</x:v>
      </x:c>
      <x:c r="K568" s="10" t="s">
        <x:v>54</x:v>
      </x:c>
      <x:c r="L568" s="10" t="s">
        <x:v>182</x:v>
      </x:c>
      <x:c r="M568" s="10" t="s">
        <x:v>165</x:v>
      </x:c>
      <x:c r="N568" s="13">
        <x:v>4.16666667E-2</x:v>
      </x:c>
      <x:c r="O568" s="13">
        <x:v>0.11111111110000001</x:v>
      </x:c>
      <x:c r="P568" s="13">
        <x:v>4.6296295999999999E-3</x:v>
      </x:c>
      <x:c r="Q568" s="11" t="b">
        <x:v>0</x:v>
      </x:c>
      <x:c r="R568" s="10"/>
      <x:c r="S568" s="10"/>
      <x:c r="T568" s="12" t="n">
        <x:f t="shared" ca="1" si="38">(COUNTIF($D$542:$D$568,"&lt;"&amp;D568)+(COUNTIF($D$542:$D$568,"="&amp;D568)-1)/2)/26*100</x:f>
        <x:v>26.923076923076923</x:v>
      </x:c>
      <x:c r="U568" s="12" t="n">
        <x:f t="shared" ca="1" si="35">T568*N568</x:f>
        <x:v>1.1217948726923077</x:v>
      </x:c>
      <x:c r="V568" s="12" t="n">
        <x:f t="shared" ca="1" si="36">U568/9</x:f>
        <x:v>0.12464387474358975</x:v>
      </x:c>
    </x:row>
    <x:row r="569">
      <x:c r="A569" s="10" t="s">
        <x:v>193</x:v>
      </x:c>
      <x:c r="B569" s="10" t="s">
        <x:v>48</x:v>
      </x:c>
      <x:c r="C569" s="10" t="s">
        <x:v>49</x:v>
      </x:c>
      <x:c r="D569" s="12">
        <x:v>0.2477691521</x:v>
      </x:c>
      <x:c r="E569" s="10" t="s">
        <x:v>194</x:v>
      </x:c>
      <x:c r="F569" s="10" t="s">
        <x:v>145</x:v>
      </x:c>
      <x:c r="G569" s="10"/>
      <x:c r="H569" s="10" t="s">
        <x:v>146</x:v>
      </x:c>
      <x:c r="I569" s="10" t="s">
        <x:v>147</x:v>
      </x:c>
      <x:c r="J569" s="10" t="s">
        <x:v>195</x:v>
      </x:c>
      <x:c r="K569" s="10" t="s">
        <x:v>54</x:v>
      </x:c>
      <x:c r="L569" s="10" t="s">
        <x:v>182</x:v>
      </x:c>
      <x:c r="M569" s="10" t="s">
        <x:v>165</x:v>
      </x:c>
      <x:c r="N569" s="13">
        <x:v>4.16666667E-2</x:v>
      </x:c>
      <x:c r="O569" s="13">
        <x:v>0.11111111110000001</x:v>
      </x:c>
      <x:c r="P569" s="13">
        <x:v>4.6296295999999999E-3</x:v>
      </x:c>
      <x:c r="Q569" s="11" t="b">
        <x:v>0</x:v>
      </x:c>
      <x:c r="R569" s="10"/>
      <x:c r="S569" s="10"/>
      <x:c r="T569" s="12" t="n">
        <x:f t="shared" ref="T569:T595" ca="1" si="39">(COUNTIF($D$569:$D$595,"&lt;"&amp;D569)+(COUNTIF($D$569:$D$595,"="&amp;D569)-1)/2)/26*100</x:f>
        <x:v>23.076923076923077</x:v>
      </x:c>
      <x:c r="U569" s="12" t="n">
        <x:f t="shared" ca="1" si="35">T569*N569</x:f>
        <x:v>0.9615384623076924</x:v>
      </x:c>
      <x:c r="V569" s="12" t="n">
        <x:f t="shared" ca="1" si="36">U569/9</x:f>
        <x:v>0.10683760692307692</x:v>
      </x:c>
    </x:row>
    <x:row r="570">
      <x:c r="A570" s="10" t="s">
        <x:v>193</x:v>
      </x:c>
      <x:c r="B570" s="10" t="s">
        <x:v>57</x:v>
      </x:c>
      <x:c r="C570" s="10" t="s">
        <x:v>58</x:v>
      </x:c>
      <x:c r="D570" s="12">
        <x:v>0.54272302019999996</x:v>
      </x:c>
      <x:c r="E570" s="10" t="s">
        <x:v>194</x:v>
      </x:c>
      <x:c r="F570" s="10" t="s">
        <x:v>145</x:v>
      </x:c>
      <x:c r="G570" s="10"/>
      <x:c r="H570" s="10" t="s">
        <x:v>146</x:v>
      </x:c>
      <x:c r="I570" s="10" t="s">
        <x:v>147</x:v>
      </x:c>
      <x:c r="J570" s="10" t="s">
        <x:v>195</x:v>
      </x:c>
      <x:c r="K570" s="10" t="s">
        <x:v>54</x:v>
      </x:c>
      <x:c r="L570" s="10" t="s">
        <x:v>182</x:v>
      </x:c>
      <x:c r="M570" s="10" t="s">
        <x:v>165</x:v>
      </x:c>
      <x:c r="N570" s="13">
        <x:v>4.16666667E-2</x:v>
      </x:c>
      <x:c r="O570" s="13">
        <x:v>0.11111111110000001</x:v>
      </x:c>
      <x:c r="P570" s="13">
        <x:v>4.6296295999999999E-3</x:v>
      </x:c>
      <x:c r="Q570" s="11" t="b">
        <x:v>0</x:v>
      </x:c>
      <x:c r="R570" s="10"/>
      <x:c r="S570" s="10"/>
      <x:c r="T570" s="12" t="n">
        <x:f t="shared" ca="1" si="39">(COUNTIF($D$569:$D$595,"&lt;"&amp;D570)+(COUNTIF($D$569:$D$595,"="&amp;D570)-1)/2)/26*100</x:f>
        <x:v>73.07692307692307</x:v>
      </x:c>
      <x:c r="U570" s="12" t="n">
        <x:f t="shared" ca="1" si="35">T570*N570</x:f>
        <x:v>3.044871797307692</x:v>
      </x:c>
      <x:c r="V570" s="12" t="n">
        <x:f t="shared" ca="1" si="36">U570/9</x:f>
        <x:v>0.3383190885897436</x:v>
      </x:c>
    </x:row>
    <x:row r="571">
      <x:c r="A571" s="10" t="s">
        <x:v>193</x:v>
      </x:c>
      <x:c r="B571" s="10" t="s">
        <x:v>59</x:v>
      </x:c>
      <x:c r="C571" s="10" t="s">
        <x:v>60</x:v>
      </x:c>
      <x:c r="D571" s="12">
        <x:v>0.2835118922</x:v>
      </x:c>
      <x:c r="E571" s="10" t="s">
        <x:v>194</x:v>
      </x:c>
      <x:c r="F571" s="10" t="s">
        <x:v>145</x:v>
      </x:c>
      <x:c r="G571" s="10"/>
      <x:c r="H571" s="10" t="s">
        <x:v>146</x:v>
      </x:c>
      <x:c r="I571" s="10" t="s">
        <x:v>147</x:v>
      </x:c>
      <x:c r="J571" s="10" t="s">
        <x:v>195</x:v>
      </x:c>
      <x:c r="K571" s="10" t="s">
        <x:v>54</x:v>
      </x:c>
      <x:c r="L571" s="10" t="s">
        <x:v>182</x:v>
      </x:c>
      <x:c r="M571" s="10" t="s">
        <x:v>165</x:v>
      </x:c>
      <x:c r="N571" s="13">
        <x:v>4.16666667E-2</x:v>
      </x:c>
      <x:c r="O571" s="13">
        <x:v>0.11111111110000001</x:v>
      </x:c>
      <x:c r="P571" s="13">
        <x:v>4.6296295999999999E-3</x:v>
      </x:c>
      <x:c r="Q571" s="11" t="b">
        <x:v>0</x:v>
      </x:c>
      <x:c r="R571" s="10"/>
      <x:c r="S571" s="10"/>
      <x:c r="T571" s="12" t="n">
        <x:f t="shared" ca="1" si="39">(COUNTIF($D$569:$D$595,"&lt;"&amp;D571)+(COUNTIF($D$569:$D$595,"="&amp;D571)-1)/2)/26*100</x:f>
        <x:v>26.923076923076923</x:v>
      </x:c>
      <x:c r="U571" s="12" t="n">
        <x:f t="shared" ca="1" si="35">T571*N571</x:f>
        <x:v>1.1217948726923077</x:v>
      </x:c>
      <x:c r="V571" s="12" t="n">
        <x:f t="shared" ca="1" si="36">U571/9</x:f>
        <x:v>0.12464387474358975</x:v>
      </x:c>
    </x:row>
    <x:row r="572">
      <x:c r="A572" s="10" t="s">
        <x:v>193</x:v>
      </x:c>
      <x:c r="B572" s="10" t="s">
        <x:v>61</x:v>
      </x:c>
      <x:c r="C572" s="10" t="s">
        <x:v>62</x:v>
      </x:c>
      <x:c r="D572" s="12">
        <x:v>0.41670073940000002</x:v>
      </x:c>
      <x:c r="E572" s="10" t="s">
        <x:v>194</x:v>
      </x:c>
      <x:c r="F572" s="10" t="s">
        <x:v>145</x:v>
      </x:c>
      <x:c r="G572" s="10"/>
      <x:c r="H572" s="10" t="s">
        <x:v>146</x:v>
      </x:c>
      <x:c r="I572" s="10" t="s">
        <x:v>147</x:v>
      </x:c>
      <x:c r="J572" s="10" t="s">
        <x:v>195</x:v>
      </x:c>
      <x:c r="K572" s="10" t="s">
        <x:v>54</x:v>
      </x:c>
      <x:c r="L572" s="10" t="s">
        <x:v>182</x:v>
      </x:c>
      <x:c r="M572" s="10" t="s">
        <x:v>165</x:v>
      </x:c>
      <x:c r="N572" s="13">
        <x:v>4.16666667E-2</x:v>
      </x:c>
      <x:c r="O572" s="13">
        <x:v>0.11111111110000001</x:v>
      </x:c>
      <x:c r="P572" s="13">
        <x:v>4.6296295999999999E-3</x:v>
      </x:c>
      <x:c r="Q572" s="11" t="b">
        <x:v>0</x:v>
      </x:c>
      <x:c r="R572" s="10"/>
      <x:c r="S572" s="10"/>
      <x:c r="T572" s="12" t="n">
        <x:f t="shared" ca="1" si="39">(COUNTIF($D$569:$D$595,"&lt;"&amp;D572)+(COUNTIF($D$569:$D$595,"="&amp;D572)-1)/2)/26*100</x:f>
        <x:v>57.692307692307686</x:v>
      </x:c>
      <x:c r="U572" s="12" t="n">
        <x:f t="shared" ca="1" si="35">T572*N572</x:f>
        <x:v>2.4038461557692306</x:v>
      </x:c>
      <x:c r="V572" s="12" t="n">
        <x:f t="shared" ca="1" si="36">U572/9</x:f>
        <x:v>0.2670940173076923</x:v>
      </x:c>
    </x:row>
    <x:row r="573">
      <x:c r="A573" s="10" t="s">
        <x:v>193</x:v>
      </x:c>
      <x:c r="B573" s="10" t="s">
        <x:v>63</x:v>
      </x:c>
      <x:c r="C573" s="10" t="s">
        <x:v>64</x:v>
      </x:c>
      <x:c r="D573" s="12">
        <x:v>0.62067122630000005</x:v>
      </x:c>
      <x:c r="E573" s="10" t="s">
        <x:v>194</x:v>
      </x:c>
      <x:c r="F573" s="10" t="s">
        <x:v>145</x:v>
      </x:c>
      <x:c r="G573" s="10"/>
      <x:c r="H573" s="10" t="s">
        <x:v>146</x:v>
      </x:c>
      <x:c r="I573" s="10" t="s">
        <x:v>147</x:v>
      </x:c>
      <x:c r="J573" s="10" t="s">
        <x:v>195</x:v>
      </x:c>
      <x:c r="K573" s="10" t="s">
        <x:v>54</x:v>
      </x:c>
      <x:c r="L573" s="10" t="s">
        <x:v>182</x:v>
      </x:c>
      <x:c r="M573" s="10" t="s">
        <x:v>165</x:v>
      </x:c>
      <x:c r="N573" s="13">
        <x:v>4.16666667E-2</x:v>
      </x:c>
      <x:c r="O573" s="13">
        <x:v>0.11111111110000001</x:v>
      </x:c>
      <x:c r="P573" s="13">
        <x:v>4.6296295999999999E-3</x:v>
      </x:c>
      <x:c r="Q573" s="11" t="b">
        <x:v>0</x:v>
      </x:c>
      <x:c r="R573" s="10"/>
      <x:c r="S573" s="10"/>
      <x:c r="T573" s="12" t="n">
        <x:f t="shared" ca="1" si="39">(COUNTIF($D$569:$D$595,"&lt;"&amp;D573)+(COUNTIF($D$569:$D$595,"="&amp;D573)-1)/2)/26*100</x:f>
        <x:v>76.92307692307693</x:v>
      </x:c>
      <x:c r="U573" s="12" t="n">
        <x:f t="shared" ca="1" si="35">T573*N573</x:f>
        <x:v>3.205128207692308</x:v>
      </x:c>
      <x:c r="V573" s="12" t="n">
        <x:f t="shared" ca="1" si="36">U573/9</x:f>
        <x:v>0.35612535641025644</x:v>
      </x:c>
    </x:row>
    <x:row r="574">
      <x:c r="A574" s="10" t="s">
        <x:v>193</x:v>
      </x:c>
      <x:c r="B574" s="10" t="s">
        <x:v>65</x:v>
      </x:c>
      <x:c r="C574" s="10" t="s">
        <x:v>66</x:v>
      </x:c>
      <x:c r="D574" s="12">
        <x:v>1.0444413665000001</x:v>
      </x:c>
      <x:c r="E574" s="10" t="s">
        <x:v>194</x:v>
      </x:c>
      <x:c r="F574" s="10" t="s">
        <x:v>145</x:v>
      </x:c>
      <x:c r="G574" s="10"/>
      <x:c r="H574" s="10" t="s">
        <x:v>146</x:v>
      </x:c>
      <x:c r="I574" s="10" t="s">
        <x:v>147</x:v>
      </x:c>
      <x:c r="J574" s="10" t="s">
        <x:v>195</x:v>
      </x:c>
      <x:c r="K574" s="10" t="s">
        <x:v>54</x:v>
      </x:c>
      <x:c r="L574" s="10" t="s">
        <x:v>182</x:v>
      </x:c>
      <x:c r="M574" s="10" t="s">
        <x:v>165</x:v>
      </x:c>
      <x:c r="N574" s="13">
        <x:v>4.16666667E-2</x:v>
      </x:c>
      <x:c r="O574" s="13">
        <x:v>0.11111111110000001</x:v>
      </x:c>
      <x:c r="P574" s="13">
        <x:v>4.6296295999999999E-3</x:v>
      </x:c>
      <x:c r="Q574" s="11" t="b">
        <x:v>0</x:v>
      </x:c>
      <x:c r="R574" s="10"/>
      <x:c r="S574" s="10"/>
      <x:c r="T574" s="12" t="n">
        <x:f t="shared" ca="1" si="39">(COUNTIF($D$569:$D$595,"&lt;"&amp;D574)+(COUNTIF($D$569:$D$595,"="&amp;D574)-1)/2)/26*100</x:f>
        <x:v>92.3076923076923</x:v>
      </x:c>
      <x:c r="U574" s="12" t="n">
        <x:f t="shared" ca="1" si="35">T574*N574</x:f>
        <x:v>3.8461538492307694</x:v>
      </x:c>
      <x:c r="V574" s="12" t="n">
        <x:f t="shared" ca="1" si="36">U574/9</x:f>
        <x:v>0.4273504276923077</x:v>
      </x:c>
    </x:row>
    <x:row r="575">
      <x:c r="A575" s="10" t="s">
        <x:v>193</x:v>
      </x:c>
      <x:c r="B575" s="10" t="s">
        <x:v>67</x:v>
      </x:c>
      <x:c r="C575" s="10" t="s">
        <x:v>68</x:v>
      </x:c>
      <x:c r="D575" s="12">
        <x:v>0.3675134135</x:v>
      </x:c>
      <x:c r="E575" s="10" t="s">
        <x:v>194</x:v>
      </x:c>
      <x:c r="F575" s="10" t="s">
        <x:v>145</x:v>
      </x:c>
      <x:c r="G575" s="10"/>
      <x:c r="H575" s="10" t="s">
        <x:v>146</x:v>
      </x:c>
      <x:c r="I575" s="10" t="s">
        <x:v>147</x:v>
      </x:c>
      <x:c r="J575" s="10" t="s">
        <x:v>195</x:v>
      </x:c>
      <x:c r="K575" s="10" t="s">
        <x:v>54</x:v>
      </x:c>
      <x:c r="L575" s="10" t="s">
        <x:v>182</x:v>
      </x:c>
      <x:c r="M575" s="10" t="s">
        <x:v>165</x:v>
      </x:c>
      <x:c r="N575" s="13">
        <x:v>4.16666667E-2</x:v>
      </x:c>
      <x:c r="O575" s="13">
        <x:v>0.11111111110000001</x:v>
      </x:c>
      <x:c r="P575" s="13">
        <x:v>4.6296295999999999E-3</x:v>
      </x:c>
      <x:c r="Q575" s="11" t="b">
        <x:v>0</x:v>
      </x:c>
      <x:c r="R575" s="10"/>
      <x:c r="S575" s="10"/>
      <x:c r="T575" s="12" t="n">
        <x:f t="shared" ca="1" si="39">(COUNTIF($D$569:$D$595,"&lt;"&amp;D575)+(COUNTIF($D$569:$D$595,"="&amp;D575)-1)/2)/26*100</x:f>
        <x:v>42.30769230769231</x:v>
      </x:c>
      <x:c r="U575" s="12" t="n">
        <x:f t="shared" ca="1" si="35">T575*N575</x:f>
        <x:v>1.7628205142307691</x:v>
      </x:c>
      <x:c r="V575" s="12" t="n">
        <x:f t="shared" ca="1" si="36">U575/9</x:f>
        <x:v>0.195868946025641</x:v>
      </x:c>
    </x:row>
    <x:row r="576">
      <x:c r="A576" s="10" t="s">
        <x:v>193</x:v>
      </x:c>
      <x:c r="B576" s="10" t="s">
        <x:v>69</x:v>
      </x:c>
      <x:c r="C576" s="10" t="s">
        <x:v>70</x:v>
      </x:c>
      <x:c r="D576" s="12">
        <x:v>1.006605749</x:v>
      </x:c>
      <x:c r="E576" s="10" t="s">
        <x:v>194</x:v>
      </x:c>
      <x:c r="F576" s="10" t="s">
        <x:v>145</x:v>
      </x:c>
      <x:c r="G576" s="10"/>
      <x:c r="H576" s="10" t="s">
        <x:v>146</x:v>
      </x:c>
      <x:c r="I576" s="10" t="s">
        <x:v>147</x:v>
      </x:c>
      <x:c r="J576" s="10" t="s">
        <x:v>195</x:v>
      </x:c>
      <x:c r="K576" s="10" t="s">
        <x:v>54</x:v>
      </x:c>
      <x:c r="L576" s="10" t="s">
        <x:v>182</x:v>
      </x:c>
      <x:c r="M576" s="10" t="s">
        <x:v>165</x:v>
      </x:c>
      <x:c r="N576" s="13">
        <x:v>4.16666667E-2</x:v>
      </x:c>
      <x:c r="O576" s="13">
        <x:v>0.11111111110000001</x:v>
      </x:c>
      <x:c r="P576" s="13">
        <x:v>4.6296295999999999E-3</x:v>
      </x:c>
      <x:c r="Q576" s="11" t="b">
        <x:v>0</x:v>
      </x:c>
      <x:c r="R576" s="10"/>
      <x:c r="S576" s="10"/>
      <x:c r="T576" s="12" t="n">
        <x:f t="shared" ca="1" si="39">(COUNTIF($D$569:$D$595,"&lt;"&amp;D576)+(COUNTIF($D$569:$D$595,"="&amp;D576)-1)/2)/26*100</x:f>
        <x:v>88.46153846153845</x:v>
      </x:c>
      <x:c r="U576" s="12" t="n">
        <x:f t="shared" ca="1" si="35">T576*N576</x:f>
        <x:v>3.6858974388461534</x:v>
      </x:c>
      <x:c r="V576" s="12" t="n">
        <x:f t="shared" ca="1" si="36">U576/9</x:f>
        <x:v>0.4095441598717948</x:v>
      </x:c>
    </x:row>
    <x:row r="577">
      <x:c r="A577" s="10" t="s">
        <x:v>193</x:v>
      </x:c>
      <x:c r="B577" s="10" t="s">
        <x:v>71</x:v>
      </x:c>
      <x:c r="C577" s="10" t="s">
        <x:v>72</x:v>
      </x:c>
      <x:c r="D577" s="12">
        <x:v>0.70256082389999996</x:v>
      </x:c>
      <x:c r="E577" s="10" t="s">
        <x:v>194</x:v>
      </x:c>
      <x:c r="F577" s="10" t="s">
        <x:v>145</x:v>
      </x:c>
      <x:c r="G577" s="10"/>
      <x:c r="H577" s="10" t="s">
        <x:v>146</x:v>
      </x:c>
      <x:c r="I577" s="10" t="s">
        <x:v>147</x:v>
      </x:c>
      <x:c r="J577" s="10" t="s">
        <x:v>195</x:v>
      </x:c>
      <x:c r="K577" s="10" t="s">
        <x:v>54</x:v>
      </x:c>
      <x:c r="L577" s="10" t="s">
        <x:v>182</x:v>
      </x:c>
      <x:c r="M577" s="10" t="s">
        <x:v>165</x:v>
      </x:c>
      <x:c r="N577" s="13">
        <x:v>4.16666667E-2</x:v>
      </x:c>
      <x:c r="O577" s="13">
        <x:v>0.11111111110000001</x:v>
      </x:c>
      <x:c r="P577" s="13">
        <x:v>4.6296295999999999E-3</x:v>
      </x:c>
      <x:c r="Q577" s="11" t="b">
        <x:v>0</x:v>
      </x:c>
      <x:c r="R577" s="10"/>
      <x:c r="S577" s="10"/>
      <x:c r="T577" s="12" t="n">
        <x:f t="shared" ca="1" si="39">(COUNTIF($D$569:$D$595,"&lt;"&amp;D577)+(COUNTIF($D$569:$D$595,"="&amp;D577)-1)/2)/26*100</x:f>
        <x:v>80.76923076923077</x:v>
      </x:c>
      <x:c r="U577" s="12" t="n">
        <x:f t="shared" ca="1" si="35">T577*N577</x:f>
        <x:v>3.365384618076923</x:v>
      </x:c>
      <x:c r="V577" s="12" t="n">
        <x:f t="shared" ca="1" si="36">U577/9</x:f>
        <x:v>0.37393162423076926</x:v>
      </x:c>
    </x:row>
    <x:row r="578">
      <x:c r="A578" s="10" t="s">
        <x:v>193</x:v>
      </x:c>
      <x:c r="B578" s="10" t="s">
        <x:v>73</x:v>
      </x:c>
      <x:c r="C578" s="10" t="s">
        <x:v>74</x:v>
      </x:c>
      <x:c r="D578" s="12">
        <x:v>0.4341861447</x:v>
      </x:c>
      <x:c r="E578" s="10" t="s">
        <x:v>194</x:v>
      </x:c>
      <x:c r="F578" s="10" t="s">
        <x:v>145</x:v>
      </x:c>
      <x:c r="G578" s="10"/>
      <x:c r="H578" s="10" t="s">
        <x:v>146</x:v>
      </x:c>
      <x:c r="I578" s="10" t="s">
        <x:v>147</x:v>
      </x:c>
      <x:c r="J578" s="10" t="s">
        <x:v>195</x:v>
      </x:c>
      <x:c r="K578" s="10" t="s">
        <x:v>54</x:v>
      </x:c>
      <x:c r="L578" s="10" t="s">
        <x:v>182</x:v>
      </x:c>
      <x:c r="M578" s="10" t="s">
        <x:v>165</x:v>
      </x:c>
      <x:c r="N578" s="13">
        <x:v>4.16666667E-2</x:v>
      </x:c>
      <x:c r="O578" s="13">
        <x:v>0.11111111110000001</x:v>
      </x:c>
      <x:c r="P578" s="13">
        <x:v>4.6296295999999999E-3</x:v>
      </x:c>
      <x:c r="Q578" s="11" t="b">
        <x:v>0</x:v>
      </x:c>
      <x:c r="R578" s="10"/>
      <x:c r="S578" s="10"/>
      <x:c r="T578" s="12" t="n">
        <x:f t="shared" ca="1" si="39">(COUNTIF($D$569:$D$595,"&lt;"&amp;D578)+(COUNTIF($D$569:$D$595,"="&amp;D578)-1)/2)/26*100</x:f>
        <x:v>65.38461538461539</x:v>
      </x:c>
      <x:c r="U578" s="12" t="n">
        <x:f t="shared" ref="U578:U641" ca="1" si="40">T578*N578</x:f>
        <x:v>2.7243589765384617</x:v>
      </x:c>
      <x:c r="V578" s="12" t="n">
        <x:f t="shared" ref="V578:V641" ca="1" si="41">U578/9</x:f>
        <x:v>0.30270655294871796</x:v>
      </x:c>
    </x:row>
    <x:row r="579">
      <x:c r="A579" s="10" t="s">
        <x:v>193</x:v>
      </x:c>
      <x:c r="B579" s="10" t="s">
        <x:v>75</x:v>
      </x:c>
      <x:c r="C579" s="10" t="s">
        <x:v>76</x:v>
      </x:c>
      <x:c r="D579" s="12">
        <x:v>0.34335228849999999</x:v>
      </x:c>
      <x:c r="E579" s="10" t="s">
        <x:v>194</x:v>
      </x:c>
      <x:c r="F579" s="10" t="s">
        <x:v>145</x:v>
      </x:c>
      <x:c r="G579" s="10"/>
      <x:c r="H579" s="10" t="s">
        <x:v>146</x:v>
      </x:c>
      <x:c r="I579" s="10" t="s">
        <x:v>147</x:v>
      </x:c>
      <x:c r="J579" s="10" t="s">
        <x:v>195</x:v>
      </x:c>
      <x:c r="K579" s="10" t="s">
        <x:v>54</x:v>
      </x:c>
      <x:c r="L579" s="10" t="s">
        <x:v>182</x:v>
      </x:c>
      <x:c r="M579" s="10" t="s">
        <x:v>165</x:v>
      </x:c>
      <x:c r="N579" s="13">
        <x:v>4.16666667E-2</x:v>
      </x:c>
      <x:c r="O579" s="13">
        <x:v>0.11111111110000001</x:v>
      </x:c>
      <x:c r="P579" s="13">
        <x:v>4.6296295999999999E-3</x:v>
      </x:c>
      <x:c r="Q579" s="11" t="b">
        <x:v>0</x:v>
      </x:c>
      <x:c r="R579" s="10"/>
      <x:c r="S579" s="10"/>
      <x:c r="T579" s="12" t="n">
        <x:f t="shared" ca="1" si="39">(COUNTIF($D$569:$D$595,"&lt;"&amp;D579)+(COUNTIF($D$569:$D$595,"="&amp;D579)-1)/2)/26*100</x:f>
        <x:v>38.46153846153847</x:v>
      </x:c>
      <x:c r="U579" s="12" t="n">
        <x:f t="shared" ca="1" si="40">T579*N579</x:f>
        <x:v>1.602564103846154</x:v>
      </x:c>
      <x:c r="V579" s="12" t="n">
        <x:f t="shared" ca="1" si="41">U579/9</x:f>
        <x:v>0.17806267820512822</x:v>
      </x:c>
    </x:row>
    <x:row r="580">
      <x:c r="A580" s="10" t="s">
        <x:v>193</x:v>
      </x:c>
      <x:c r="B580" s="10" t="s">
        <x:v>77</x:v>
      </x:c>
      <x:c r="C580" s="10" t="s">
        <x:v>78</x:v>
      </x:c>
      <x:c r="D580" s="12">
        <x:v>0.1722110993</x:v>
      </x:c>
      <x:c r="E580" s="10" t="s">
        <x:v>194</x:v>
      </x:c>
      <x:c r="F580" s="10" t="s">
        <x:v>145</x:v>
      </x:c>
      <x:c r="G580" s="10"/>
      <x:c r="H580" s="10" t="s">
        <x:v>146</x:v>
      </x:c>
      <x:c r="I580" s="10" t="s">
        <x:v>147</x:v>
      </x:c>
      <x:c r="J580" s="10" t="s">
        <x:v>195</x:v>
      </x:c>
      <x:c r="K580" s="10" t="s">
        <x:v>54</x:v>
      </x:c>
      <x:c r="L580" s="10" t="s">
        <x:v>182</x:v>
      </x:c>
      <x:c r="M580" s="10" t="s">
        <x:v>165</x:v>
      </x:c>
      <x:c r="N580" s="13">
        <x:v>4.16666667E-2</x:v>
      </x:c>
      <x:c r="O580" s="13">
        <x:v>0.11111111110000001</x:v>
      </x:c>
      <x:c r="P580" s="13">
        <x:v>4.6296295999999999E-3</x:v>
      </x:c>
      <x:c r="Q580" s="11" t="b">
        <x:v>0</x:v>
      </x:c>
      <x:c r="R580" s="10"/>
      <x:c r="S580" s="10"/>
      <x:c r="T580" s="12" t="n">
        <x:f t="shared" ca="1" si="39">(COUNTIF($D$569:$D$595,"&lt;"&amp;D580)+(COUNTIF($D$569:$D$595,"="&amp;D580)-1)/2)/26*100</x:f>
        <x:v>15.384615384615385</x:v>
      </x:c>
      <x:c r="U580" s="12" t="n">
        <x:f t="shared" ca="1" si="40">T580*N580</x:f>
        <x:v>0.6410256415384615</x:v>
      </x:c>
      <x:c r="V580" s="12" t="n">
        <x:f t="shared" ca="1" si="41">U580/9</x:f>
        <x:v>0.07122507128205129</x:v>
      </x:c>
    </x:row>
    <x:row r="581">
      <x:c r="A581" s="10" t="s">
        <x:v>193</x:v>
      </x:c>
      <x:c r="B581" s="10" t="s">
        <x:v>79</x:v>
      </x:c>
      <x:c r="C581" s="10" t="s">
        <x:v>80</x:v>
      </x:c>
      <x:c r="D581" s="12">
        <x:v>0.39212805779999999</x:v>
      </x:c>
      <x:c r="E581" s="10" t="s">
        <x:v>194</x:v>
      </x:c>
      <x:c r="F581" s="10" t="s">
        <x:v>145</x:v>
      </x:c>
      <x:c r="G581" s="10"/>
      <x:c r="H581" s="10" t="s">
        <x:v>146</x:v>
      </x:c>
      <x:c r="I581" s="10" t="s">
        <x:v>147</x:v>
      </x:c>
      <x:c r="J581" s="10" t="s">
        <x:v>195</x:v>
      </x:c>
      <x:c r="K581" s="10" t="s">
        <x:v>54</x:v>
      </x:c>
      <x:c r="L581" s="10" t="s">
        <x:v>182</x:v>
      </x:c>
      <x:c r="M581" s="10" t="s">
        <x:v>165</x:v>
      </x:c>
      <x:c r="N581" s="13">
        <x:v>4.16666667E-2</x:v>
      </x:c>
      <x:c r="O581" s="13">
        <x:v>0.11111111110000001</x:v>
      </x:c>
      <x:c r="P581" s="13">
        <x:v>4.6296295999999999E-3</x:v>
      </x:c>
      <x:c r="Q581" s="11" t="b">
        <x:v>0</x:v>
      </x:c>
      <x:c r="R581" s="10"/>
      <x:c r="S581" s="10"/>
      <x:c r="T581" s="12" t="n">
        <x:f t="shared" ca="1" si="39">(COUNTIF($D$569:$D$595,"&lt;"&amp;D581)+(COUNTIF($D$569:$D$595,"="&amp;D581)-1)/2)/26*100</x:f>
        <x:v>53.84615384615385</x:v>
      </x:c>
      <x:c r="U581" s="12" t="n">
        <x:f t="shared" ca="1" si="40">T581*N581</x:f>
        <x:v>2.2435897453846154</x:v>
      </x:c>
      <x:c r="V581" s="12" t="n">
        <x:f t="shared" ca="1" si="41">U581/9</x:f>
        <x:v>0.2492877494871795</x:v>
      </x:c>
    </x:row>
    <x:row r="582">
      <x:c r="A582" s="10" t="s">
        <x:v>193</x:v>
      </x:c>
      <x:c r="B582" s="10" t="s">
        <x:v>81</x:v>
      </x:c>
      <x:c r="C582" s="10" t="s">
        <x:v>82</x:v>
      </x:c>
      <x:c r="D582" s="12">
        <x:v>0.3712873196</x:v>
      </x:c>
      <x:c r="E582" s="10" t="s">
        <x:v>194</x:v>
      </x:c>
      <x:c r="F582" s="10" t="s">
        <x:v>145</x:v>
      </x:c>
      <x:c r="G582" s="10"/>
      <x:c r="H582" s="10" t="s">
        <x:v>146</x:v>
      </x:c>
      <x:c r="I582" s="10" t="s">
        <x:v>147</x:v>
      </x:c>
      <x:c r="J582" s="10" t="s">
        <x:v>195</x:v>
      </x:c>
      <x:c r="K582" s="10" t="s">
        <x:v>54</x:v>
      </x:c>
      <x:c r="L582" s="10" t="s">
        <x:v>182</x:v>
      </x:c>
      <x:c r="M582" s="10" t="s">
        <x:v>165</x:v>
      </x:c>
      <x:c r="N582" s="13">
        <x:v>4.16666667E-2</x:v>
      </x:c>
      <x:c r="O582" s="13">
        <x:v>0.11111111110000001</x:v>
      </x:c>
      <x:c r="P582" s="13">
        <x:v>4.6296295999999999E-3</x:v>
      </x:c>
      <x:c r="Q582" s="11" t="b">
        <x:v>0</x:v>
      </x:c>
      <x:c r="R582" s="10"/>
      <x:c r="S582" s="10"/>
      <x:c r="T582" s="12" t="n">
        <x:f t="shared" ca="1" si="39">(COUNTIF($D$569:$D$595,"&lt;"&amp;D582)+(COUNTIF($D$569:$D$595,"="&amp;D582)-1)/2)/26*100</x:f>
        <x:v>46.15384615384615</x:v>
      </x:c>
      <x:c r="U582" s="12" t="n">
        <x:f t="shared" ca="1" si="40">T582*N582</x:f>
        <x:v>1.9230769246153847</x:v>
      </x:c>
      <x:c r="V582" s="12" t="n">
        <x:f t="shared" ca="1" si="41">U582/9</x:f>
        <x:v>0.21367521384615384</x:v>
      </x:c>
    </x:row>
    <x:row r="583">
      <x:c r="A583" s="10" t="s">
        <x:v>193</x:v>
      </x:c>
      <x:c r="B583" s="10" t="s">
        <x:v>83</x:v>
      </x:c>
      <x:c r="C583" s="10" t="s">
        <x:v>84</x:v>
      </x:c>
      <x:c r="D583" s="12">
        <x:v>0.1029416298</x:v>
      </x:c>
      <x:c r="E583" s="10" t="s">
        <x:v>194</x:v>
      </x:c>
      <x:c r="F583" s="10" t="s">
        <x:v>145</x:v>
      </x:c>
      <x:c r="G583" s="10"/>
      <x:c r="H583" s="10" t="s">
        <x:v>146</x:v>
      </x:c>
      <x:c r="I583" s="10" t="s">
        <x:v>147</x:v>
      </x:c>
      <x:c r="J583" s="10" t="s">
        <x:v>195</x:v>
      </x:c>
      <x:c r="K583" s="10" t="s">
        <x:v>54</x:v>
      </x:c>
      <x:c r="L583" s="10" t="s">
        <x:v>182</x:v>
      </x:c>
      <x:c r="M583" s="10" t="s">
        <x:v>165</x:v>
      </x:c>
      <x:c r="N583" s="13">
        <x:v>4.16666667E-2</x:v>
      </x:c>
      <x:c r="O583" s="13">
        <x:v>0.11111111110000001</x:v>
      </x:c>
      <x:c r="P583" s="13">
        <x:v>4.6296295999999999E-3</x:v>
      </x:c>
      <x:c r="Q583" s="11" t="b">
        <x:v>0</x:v>
      </x:c>
      <x:c r="R583" s="10"/>
      <x:c r="S583" s="10"/>
      <x:c r="T583" s="12" t="n">
        <x:f t="shared" ca="1" si="39">(COUNTIF($D$569:$D$595,"&lt;"&amp;D583)+(COUNTIF($D$569:$D$595,"="&amp;D583)-1)/2)/26*100</x:f>
        <x:v>7.6923076923076925</x:v>
      </x:c>
      <x:c r="U583" s="12" t="n">
        <x:f t="shared" ca="1" si="40">T583*N583</x:f>
        <x:v>0.32051282076923077</x:v>
      </x:c>
      <x:c r="V583" s="12" t="n">
        <x:f t="shared" ca="1" si="41">U583/9</x:f>
        <x:v>0.03561253564102564</x:v>
      </x:c>
    </x:row>
    <x:row r="584">
      <x:c r="A584" s="10" t="s">
        <x:v>193</x:v>
      </x:c>
      <x:c r="B584" s="10" t="s">
        <x:v>85</x:v>
      </x:c>
      <x:c r="C584" s="10" t="s">
        <x:v>86</x:v>
      </x:c>
      <x:c r="D584" s="12">
        <x:v>0.29249535770000001</x:v>
      </x:c>
      <x:c r="E584" s="10" t="s">
        <x:v>194</x:v>
      </x:c>
      <x:c r="F584" s="10" t="s">
        <x:v>145</x:v>
      </x:c>
      <x:c r="G584" s="10"/>
      <x:c r="H584" s="10" t="s">
        <x:v>146</x:v>
      </x:c>
      <x:c r="I584" s="10" t="s">
        <x:v>147</x:v>
      </x:c>
      <x:c r="J584" s="10" t="s">
        <x:v>195</x:v>
      </x:c>
      <x:c r="K584" s="10" t="s">
        <x:v>54</x:v>
      </x:c>
      <x:c r="L584" s="10" t="s">
        <x:v>182</x:v>
      </x:c>
      <x:c r="M584" s="10" t="s">
        <x:v>165</x:v>
      </x:c>
      <x:c r="N584" s="13">
        <x:v>4.16666667E-2</x:v>
      </x:c>
      <x:c r="O584" s="13">
        <x:v>0.11111111110000001</x:v>
      </x:c>
      <x:c r="P584" s="13">
        <x:v>4.6296295999999999E-3</x:v>
      </x:c>
      <x:c r="Q584" s="11" t="b">
        <x:v>0</x:v>
      </x:c>
      <x:c r="R584" s="10"/>
      <x:c r="S584" s="10"/>
      <x:c r="T584" s="12" t="n">
        <x:f t="shared" ca="1" si="39">(COUNTIF($D$569:$D$595,"&lt;"&amp;D584)+(COUNTIF($D$569:$D$595,"="&amp;D584)-1)/2)/26*100</x:f>
        <x:v>30.76923076923077</x:v>
      </x:c>
      <x:c r="U584" s="12" t="n">
        <x:f t="shared" ca="1" si="40">T584*N584</x:f>
        <x:v>1.282051283076923</x:v>
      </x:c>
      <x:c r="V584" s="12" t="n">
        <x:f t="shared" ca="1" si="41">U584/9</x:f>
        <x:v>0.14245014256410257</x:v>
      </x:c>
    </x:row>
    <x:row r="585">
      <x:c r="A585" s="10" t="s">
        <x:v>193</x:v>
      </x:c>
      <x:c r="B585" s="10" t="s">
        <x:v>87</x:v>
      </x:c>
      <x:c r="C585" s="10" t="s">
        <x:v>88</x:v>
      </x:c>
      <x:c r="D585" s="12">
        <x:v>1.2685056911000001</x:v>
      </x:c>
      <x:c r="E585" s="10" t="s">
        <x:v>194</x:v>
      </x:c>
      <x:c r="F585" s="10" t="s">
        <x:v>145</x:v>
      </x:c>
      <x:c r="G585" s="10"/>
      <x:c r="H585" s="10" t="s">
        <x:v>146</x:v>
      </x:c>
      <x:c r="I585" s="10" t="s">
        <x:v>147</x:v>
      </x:c>
      <x:c r="J585" s="10" t="s">
        <x:v>195</x:v>
      </x:c>
      <x:c r="K585" s="10" t="s">
        <x:v>54</x:v>
      </x:c>
      <x:c r="L585" s="10" t="s">
        <x:v>182</x:v>
      </x:c>
      <x:c r="M585" s="10" t="s">
        <x:v>165</x:v>
      </x:c>
      <x:c r="N585" s="13">
        <x:v>4.16666667E-2</x:v>
      </x:c>
      <x:c r="O585" s="13">
        <x:v>0.11111111110000001</x:v>
      </x:c>
      <x:c r="P585" s="13">
        <x:v>4.6296295999999999E-3</x:v>
      </x:c>
      <x:c r="Q585" s="11" t="b">
        <x:v>0</x:v>
      </x:c>
      <x:c r="R585" s="10"/>
      <x:c r="S585" s="10"/>
      <x:c r="T585" s="12" t="n">
        <x:f t="shared" ca="1" si="39">(COUNTIF($D$569:$D$595,"&lt;"&amp;D585)+(COUNTIF($D$569:$D$595,"="&amp;D585)-1)/2)/26*100</x:f>
        <x:v>96.15384615384616</x:v>
      </x:c>
      <x:c r="U585" s="12" t="n">
        <x:f t="shared" ca="1" si="40">T585*N585</x:f>
        <x:v>4.006410259615385</x:v>
      </x:c>
      <x:c r="V585" s="12" t="n">
        <x:f t="shared" ca="1" si="41">U585/9</x:f>
        <x:v>0.44515669551282055</x:v>
      </x:c>
    </x:row>
    <x:row r="586">
      <x:c r="A586" s="10" t="s">
        <x:v>193</x:v>
      </x:c>
      <x:c r="B586" s="10" t="s">
        <x:v>89</x:v>
      </x:c>
      <x:c r="C586" s="10" t="s">
        <x:v>90</x:v>
      </x:c>
      <x:c r="D586" s="12">
        <x:v>0.1673480668</x:v>
      </x:c>
      <x:c r="E586" s="10" t="s">
        <x:v>194</x:v>
      </x:c>
      <x:c r="F586" s="10" t="s">
        <x:v>145</x:v>
      </x:c>
      <x:c r="G586" s="10"/>
      <x:c r="H586" s="10" t="s">
        <x:v>146</x:v>
      </x:c>
      <x:c r="I586" s="10" t="s">
        <x:v>147</x:v>
      </x:c>
      <x:c r="J586" s="10" t="s">
        <x:v>195</x:v>
      </x:c>
      <x:c r="K586" s="10" t="s">
        <x:v>54</x:v>
      </x:c>
      <x:c r="L586" s="10" t="s">
        <x:v>182</x:v>
      </x:c>
      <x:c r="M586" s="10" t="s">
        <x:v>165</x:v>
      </x:c>
      <x:c r="N586" s="13">
        <x:v>4.16666667E-2</x:v>
      </x:c>
      <x:c r="O586" s="13">
        <x:v>0.11111111110000001</x:v>
      </x:c>
      <x:c r="P586" s="13">
        <x:v>4.6296295999999999E-3</x:v>
      </x:c>
      <x:c r="Q586" s="11" t="b">
        <x:v>0</x:v>
      </x:c>
      <x:c r="R586" s="10"/>
      <x:c r="S586" s="10"/>
      <x:c r="T586" s="12" t="n">
        <x:f t="shared" ca="1" si="39">(COUNTIF($D$569:$D$595,"&lt;"&amp;D586)+(COUNTIF($D$569:$D$595,"="&amp;D586)-1)/2)/26*100</x:f>
        <x:v>11.538461538461538</x:v>
      </x:c>
      <x:c r="U586" s="12" t="n">
        <x:f t="shared" ca="1" si="40">T586*N586</x:f>
        <x:v>0.4807692311538462</x:v>
      </x:c>
      <x:c r="V586" s="12" t="n">
        <x:f t="shared" ca="1" si="41">U586/9</x:f>
        <x:v>0.05341880346153846</x:v>
      </x:c>
    </x:row>
    <x:row r="587">
      <x:c r="A587" s="10" t="s">
        <x:v>193</x:v>
      </x:c>
      <x:c r="B587" s="10" t="s">
        <x:v>91</x:v>
      </x:c>
      <x:c r="C587" s="10" t="s">
        <x:v>92</x:v>
      </x:c>
      <x:c r="D587" s="12">
        <x:v>0.23608165119999999</x:v>
      </x:c>
      <x:c r="E587" s="10" t="s">
        <x:v>194</x:v>
      </x:c>
      <x:c r="F587" s="10" t="s">
        <x:v>145</x:v>
      </x:c>
      <x:c r="G587" s="10"/>
      <x:c r="H587" s="10" t="s">
        <x:v>146</x:v>
      </x:c>
      <x:c r="I587" s="10" t="s">
        <x:v>147</x:v>
      </x:c>
      <x:c r="J587" s="10" t="s">
        <x:v>195</x:v>
      </x:c>
      <x:c r="K587" s="10" t="s">
        <x:v>54</x:v>
      </x:c>
      <x:c r="L587" s="10" t="s">
        <x:v>182</x:v>
      </x:c>
      <x:c r="M587" s="10" t="s">
        <x:v>165</x:v>
      </x:c>
      <x:c r="N587" s="13">
        <x:v>4.16666667E-2</x:v>
      </x:c>
      <x:c r="O587" s="13">
        <x:v>0.11111111110000001</x:v>
      </x:c>
      <x:c r="P587" s="13">
        <x:v>4.6296295999999999E-3</x:v>
      </x:c>
      <x:c r="Q587" s="11" t="b">
        <x:v>0</x:v>
      </x:c>
      <x:c r="R587" s="10"/>
      <x:c r="S587" s="10"/>
      <x:c r="T587" s="12" t="n">
        <x:f t="shared" ca="1" si="39">(COUNTIF($D$569:$D$595,"&lt;"&amp;D587)+(COUNTIF($D$569:$D$595,"="&amp;D587)-1)/2)/26*100</x:f>
        <x:v>19.230769230769234</x:v>
      </x:c>
      <x:c r="U587" s="12" t="n">
        <x:f t="shared" ca="1" si="40">T587*N587</x:f>
        <x:v>0.801282051923077</x:v>
      </x:c>
      <x:c r="V587" s="12" t="n">
        <x:f t="shared" ca="1" si="41">U587/9</x:f>
        <x:v>0.08903133910256411</x:v>
      </x:c>
    </x:row>
    <x:row r="588">
      <x:c r="A588" s="10" t="s">
        <x:v>193</x:v>
      </x:c>
      <x:c r="B588" s="10" t="s">
        <x:v>93</x:v>
      </x:c>
      <x:c r="C588" s="10" t="s">
        <x:v>94</x:v>
      </x:c>
      <x:c r="D588" s="12">
        <x:v>3.1166147206999999</x:v>
      </x:c>
      <x:c r="E588" s="10" t="s">
        <x:v>194</x:v>
      </x:c>
      <x:c r="F588" s="10" t="s">
        <x:v>145</x:v>
      </x:c>
      <x:c r="G588" s="10"/>
      <x:c r="H588" s="10" t="s">
        <x:v>146</x:v>
      </x:c>
      <x:c r="I588" s="10" t="s">
        <x:v>147</x:v>
      </x:c>
      <x:c r="J588" s="10" t="s">
        <x:v>195</x:v>
      </x:c>
      <x:c r="K588" s="10" t="s">
        <x:v>54</x:v>
      </x:c>
      <x:c r="L588" s="10" t="s">
        <x:v>182</x:v>
      </x:c>
      <x:c r="M588" s="10" t="s">
        <x:v>165</x:v>
      </x:c>
      <x:c r="N588" s="13">
        <x:v>4.16666667E-2</x:v>
      </x:c>
      <x:c r="O588" s="13">
        <x:v>0.11111111110000001</x:v>
      </x:c>
      <x:c r="P588" s="13">
        <x:v>4.6296295999999999E-3</x:v>
      </x:c>
      <x:c r="Q588" s="11" t="b">
        <x:v>0</x:v>
      </x:c>
      <x:c r="R588" s="10"/>
      <x:c r="S588" s="10"/>
      <x:c r="T588" s="12" t="n">
        <x:f t="shared" ca="1" si="39">(COUNTIF($D$569:$D$595,"&lt;"&amp;D588)+(COUNTIF($D$569:$D$595,"="&amp;D588)-1)/2)/26*100</x:f>
        <x:v>100</x:v>
      </x:c>
      <x:c r="U588" s="12" t="n">
        <x:f t="shared" ca="1" si="40">T588*N588</x:f>
        <x:v>4.16666667</x:v>
      </x:c>
      <x:c r="V588" s="12" t="n">
        <x:f t="shared" ca="1" si="41">U588/9</x:f>
        <x:v>0.4629629633333333</x:v>
      </x:c>
    </x:row>
    <x:row r="589">
      <x:c r="A589" s="10" t="s">
        <x:v>193</x:v>
      </x:c>
      <x:c r="B589" s="10" t="s">
        <x:v>95</x:v>
      </x:c>
      <x:c r="C589" s="10" t="s">
        <x:v>96</x:v>
      </x:c>
      <x:c r="D589" s="12">
        <x:v>0.38170768869999999</x:v>
      </x:c>
      <x:c r="E589" s="10" t="s">
        <x:v>194</x:v>
      </x:c>
      <x:c r="F589" s="10" t="s">
        <x:v>145</x:v>
      </x:c>
      <x:c r="G589" s="10"/>
      <x:c r="H589" s="10" t="s">
        <x:v>146</x:v>
      </x:c>
      <x:c r="I589" s="10" t="s">
        <x:v>147</x:v>
      </x:c>
      <x:c r="J589" s="10" t="s">
        <x:v>195</x:v>
      </x:c>
      <x:c r="K589" s="10" t="s">
        <x:v>54</x:v>
      </x:c>
      <x:c r="L589" s="10" t="s">
        <x:v>182</x:v>
      </x:c>
      <x:c r="M589" s="10" t="s">
        <x:v>165</x:v>
      </x:c>
      <x:c r="N589" s="13">
        <x:v>4.16666667E-2</x:v>
      </x:c>
      <x:c r="O589" s="13">
        <x:v>0.11111111110000001</x:v>
      </x:c>
      <x:c r="P589" s="13">
        <x:v>4.6296295999999999E-3</x:v>
      </x:c>
      <x:c r="Q589" s="11" t="b">
        <x:v>1</x:v>
      </x:c>
      <x:c r="R589" s="10" t="s">
        <x:v>196</x:v>
      </x:c>
      <x:c r="S589" s="10"/>
      <x:c r="T589" s="12" t="n">
        <x:f t="shared" ca="1" si="39">(COUNTIF($D$569:$D$595,"&lt;"&amp;D589)+(COUNTIF($D$569:$D$595,"="&amp;D589)-1)/2)/26*100</x:f>
        <x:v>50</x:v>
      </x:c>
      <x:c r="U589" s="12" t="n">
        <x:f t="shared" ca="1" si="40">T589*N589</x:f>
        <x:v>2.083333335</x:v>
      </x:c>
      <x:c r="V589" s="12" t="n">
        <x:f t="shared" ca="1" si="41">U589/9</x:f>
        <x:v>0.23148148166666666</x:v>
      </x:c>
    </x:row>
    <x:row r="590">
      <x:c r="A590" s="10" t="s">
        <x:v>193</x:v>
      </x:c>
      <x:c r="B590" s="10" t="s">
        <x:v>97</x:v>
      </x:c>
      <x:c r="C590" s="10" t="s">
        <x:v>98</x:v>
      </x:c>
      <x:c r="D590" s="12">
        <x:v>0.42954576300000002</x:v>
      </x:c>
      <x:c r="E590" s="10" t="s">
        <x:v>194</x:v>
      </x:c>
      <x:c r="F590" s="10" t="s">
        <x:v>145</x:v>
      </x:c>
      <x:c r="G590" s="10"/>
      <x:c r="H590" s="10" t="s">
        <x:v>146</x:v>
      </x:c>
      <x:c r="I590" s="10" t="s">
        <x:v>147</x:v>
      </x:c>
      <x:c r="J590" s="10" t="s">
        <x:v>195</x:v>
      </x:c>
      <x:c r="K590" s="10" t="s">
        <x:v>54</x:v>
      </x:c>
      <x:c r="L590" s="10" t="s">
        <x:v>182</x:v>
      </x:c>
      <x:c r="M590" s="10" t="s">
        <x:v>165</x:v>
      </x:c>
      <x:c r="N590" s="13">
        <x:v>4.16666667E-2</x:v>
      </x:c>
      <x:c r="O590" s="13">
        <x:v>0.11111111110000001</x:v>
      </x:c>
      <x:c r="P590" s="13">
        <x:v>4.6296295999999999E-3</x:v>
      </x:c>
      <x:c r="Q590" s="11" t="b">
        <x:v>0</x:v>
      </x:c>
      <x:c r="R590" s="10"/>
      <x:c r="S590" s="10"/>
      <x:c r="T590" s="12" t="n">
        <x:f t="shared" ca="1" si="39">(COUNTIF($D$569:$D$595,"&lt;"&amp;D590)+(COUNTIF($D$569:$D$595,"="&amp;D590)-1)/2)/26*100</x:f>
        <x:v>61.53846153846154</x:v>
      </x:c>
      <x:c r="U590" s="12" t="n">
        <x:f t="shared" ca="1" si="40">T590*N590</x:f>
        <x:v>2.564102566153846</x:v>
      </x:c>
      <x:c r="V590" s="12" t="n">
        <x:f t="shared" ca="1" si="41">U590/9</x:f>
        <x:v>0.28490028512820514</x:v>
      </x:c>
    </x:row>
    <x:row r="591">
      <x:c r="A591" s="10" t="s">
        <x:v>193</x:v>
      </x:c>
      <x:c r="B591" s="10" t="s">
        <x:v>99</x:v>
      </x:c>
      <x:c r="C591" s="10" t="s">
        <x:v>100</x:v>
      </x:c>
      <x:c r="D591" s="12">
        <x:v>0.307124909</x:v>
      </x:c>
      <x:c r="E591" s="10" t="s">
        <x:v>194</x:v>
      </x:c>
      <x:c r="F591" s="10" t="s">
        <x:v>145</x:v>
      </x:c>
      <x:c r="G591" s="10"/>
      <x:c r="H591" s="10" t="s">
        <x:v>146</x:v>
      </x:c>
      <x:c r="I591" s="10" t="s">
        <x:v>147</x:v>
      </x:c>
      <x:c r="J591" s="10" t="s">
        <x:v>195</x:v>
      </x:c>
      <x:c r="K591" s="10" t="s">
        <x:v>54</x:v>
      </x:c>
      <x:c r="L591" s="10" t="s">
        <x:v>182</x:v>
      </x:c>
      <x:c r="M591" s="10" t="s">
        <x:v>165</x:v>
      </x:c>
      <x:c r="N591" s="13">
        <x:v>4.16666667E-2</x:v>
      </x:c>
      <x:c r="O591" s="13">
        <x:v>0.11111111110000001</x:v>
      </x:c>
      <x:c r="P591" s="13">
        <x:v>4.6296295999999999E-3</x:v>
      </x:c>
      <x:c r="Q591" s="11" t="b">
        <x:v>0</x:v>
      </x:c>
      <x:c r="R591" s="10"/>
      <x:c r="S591" s="10"/>
      <x:c r="T591" s="12" t="n">
        <x:f t="shared" ca="1" si="39">(COUNTIF($D$569:$D$595,"&lt;"&amp;D591)+(COUNTIF($D$569:$D$595,"="&amp;D591)-1)/2)/26*100</x:f>
        <x:v>34.61538461538461</x:v>
      </x:c>
      <x:c r="U591" s="12" t="n">
        <x:f t="shared" ca="1" si="40">T591*N591</x:f>
        <x:v>1.4423076934615384</x:v>
      </x:c>
      <x:c r="V591" s="12" t="n">
        <x:f t="shared" ca="1" si="41">U591/9</x:f>
        <x:v>0.16025641038461538</x:v>
      </x:c>
    </x:row>
    <x:row r="592">
      <x:c r="A592" s="10" t="s">
        <x:v>193</x:v>
      </x:c>
      <x:c r="B592" s="10" t="s">
        <x:v>101</x:v>
      </x:c>
      <x:c r="C592" s="10" t="s">
        <x:v>102</x:v>
      </x:c>
      <x:c r="D592" s="12">
        <x:v>4.1929133299999997E-2</x:v>
      </x:c>
      <x:c r="E592" s="10" t="s">
        <x:v>194</x:v>
      </x:c>
      <x:c r="F592" s="10" t="s">
        <x:v>145</x:v>
      </x:c>
      <x:c r="G592" s="10"/>
      <x:c r="H592" s="10" t="s">
        <x:v>146</x:v>
      </x:c>
      <x:c r="I592" s="10" t="s">
        <x:v>147</x:v>
      </x:c>
      <x:c r="J592" s="10" t="s">
        <x:v>195</x:v>
      </x:c>
      <x:c r="K592" s="10" t="s">
        <x:v>54</x:v>
      </x:c>
      <x:c r="L592" s="10" t="s">
        <x:v>182</x:v>
      </x:c>
      <x:c r="M592" s="10" t="s">
        <x:v>165</x:v>
      </x:c>
      <x:c r="N592" s="13">
        <x:v>4.16666667E-2</x:v>
      </x:c>
      <x:c r="O592" s="13">
        <x:v>0.11111111110000001</x:v>
      </x:c>
      <x:c r="P592" s="13">
        <x:v>4.6296295999999999E-3</x:v>
      </x:c>
      <x:c r="Q592" s="11" t="b">
        <x:v>0</x:v>
      </x:c>
      <x:c r="R592" s="10"/>
      <x:c r="S592" s="10"/>
      <x:c r="T592" s="12" t="n">
        <x:f t="shared" ca="1" si="39">(COUNTIF($D$569:$D$595,"&lt;"&amp;D592)+(COUNTIF($D$569:$D$595,"="&amp;D592)-1)/2)/26*100</x:f>
        <x:v>0</x:v>
      </x:c>
      <x:c r="U592" s="12" t="n">
        <x:f t="shared" ca="1" si="40">T592*N592</x:f>
        <x:v>0</x:v>
      </x:c>
      <x:c r="V592" s="12" t="n">
        <x:f t="shared" ca="1" si="41">U592/9</x:f>
        <x:v>0</x:v>
      </x:c>
    </x:row>
    <x:row r="593">
      <x:c r="A593" s="10" t="s">
        <x:v>193</x:v>
      </x:c>
      <x:c r="B593" s="10" t="s">
        <x:v>103</x:v>
      </x:c>
      <x:c r="C593" s="10" t="s">
        <x:v>104</x:v>
      </x:c>
      <x:c r="D593" s="12">
        <x:v>0.81716844779999998</x:v>
      </x:c>
      <x:c r="E593" s="10" t="s">
        <x:v>194</x:v>
      </x:c>
      <x:c r="F593" s="10" t="s">
        <x:v>145</x:v>
      </x:c>
      <x:c r="G593" s="10"/>
      <x:c r="H593" s="10" t="s">
        <x:v>146</x:v>
      </x:c>
      <x:c r="I593" s="10" t="s">
        <x:v>147</x:v>
      </x:c>
      <x:c r="J593" s="10" t="s">
        <x:v>195</x:v>
      </x:c>
      <x:c r="K593" s="10" t="s">
        <x:v>54</x:v>
      </x:c>
      <x:c r="L593" s="10" t="s">
        <x:v>182</x:v>
      </x:c>
      <x:c r="M593" s="10" t="s">
        <x:v>165</x:v>
      </x:c>
      <x:c r="N593" s="13">
        <x:v>4.16666667E-2</x:v>
      </x:c>
      <x:c r="O593" s="13">
        <x:v>0.11111111110000001</x:v>
      </x:c>
      <x:c r="P593" s="13">
        <x:v>4.6296295999999999E-3</x:v>
      </x:c>
      <x:c r="Q593" s="11" t="b">
        <x:v>0</x:v>
      </x:c>
      <x:c r="R593" s="10"/>
      <x:c r="S593" s="10"/>
      <x:c r="T593" s="12" t="n">
        <x:f t="shared" ca="1" si="39">(COUNTIF($D$569:$D$595,"&lt;"&amp;D593)+(COUNTIF($D$569:$D$595,"="&amp;D593)-1)/2)/26*100</x:f>
        <x:v>84.61538461538461</x:v>
      </x:c>
      <x:c r="U593" s="12" t="n">
        <x:f t="shared" ca="1" si="40">T593*N593</x:f>
        <x:v>3.5256410284615383</x:v>
      </x:c>
      <x:c r="V593" s="12" t="n">
        <x:f t="shared" ca="1" si="41">U593/9</x:f>
        <x:v>0.391737892051282</x:v>
      </x:c>
    </x:row>
    <x:row r="594">
      <x:c r="A594" s="10" t="s">
        <x:v>193</x:v>
      </x:c>
      <x:c r="B594" s="10" t="s">
        <x:v>105</x:v>
      </x:c>
      <x:c r="C594" s="10" t="s">
        <x:v>106</x:v>
      </x:c>
      <x:c r="D594" s="12">
        <x:v>9.7518500699999996E-2</x:v>
      </x:c>
      <x:c r="E594" s="10" t="s">
        <x:v>194</x:v>
      </x:c>
      <x:c r="F594" s="10" t="s">
        <x:v>145</x:v>
      </x:c>
      <x:c r="G594" s="10"/>
      <x:c r="H594" s="10" t="s">
        <x:v>146</x:v>
      </x:c>
      <x:c r="I594" s="10" t="s">
        <x:v>147</x:v>
      </x:c>
      <x:c r="J594" s="10" t="s">
        <x:v>195</x:v>
      </x:c>
      <x:c r="K594" s="10" t="s">
        <x:v>54</x:v>
      </x:c>
      <x:c r="L594" s="10" t="s">
        <x:v>182</x:v>
      </x:c>
      <x:c r="M594" s="10" t="s">
        <x:v>165</x:v>
      </x:c>
      <x:c r="N594" s="13">
        <x:v>4.16666667E-2</x:v>
      </x:c>
      <x:c r="O594" s="13">
        <x:v>0.11111111110000001</x:v>
      </x:c>
      <x:c r="P594" s="13">
        <x:v>4.6296295999999999E-3</x:v>
      </x:c>
      <x:c r="Q594" s="11" t="b">
        <x:v>0</x:v>
      </x:c>
      <x:c r="R594" s="10"/>
      <x:c r="S594" s="10"/>
      <x:c r="T594" s="12" t="n">
        <x:f t="shared" ca="1" si="39">(COUNTIF($D$569:$D$595,"&lt;"&amp;D594)+(COUNTIF($D$569:$D$595,"="&amp;D594)-1)/2)/26*100</x:f>
        <x:v>3.8461538461538463</x:v>
      </x:c>
      <x:c r="U594" s="12" t="n">
        <x:f t="shared" ca="1" si="40">T594*N594</x:f>
        <x:v>0.16025641038461538</x:v>
      </x:c>
      <x:c r="V594" s="12" t="n">
        <x:f t="shared" ca="1" si="41">U594/9</x:f>
        <x:v>0.01780626782051282</x:v>
      </x:c>
    </x:row>
    <x:row r="595">
      <x:c r="A595" s="10" t="s">
        <x:v>193</x:v>
      </x:c>
      <x:c r="B595" s="10" t="s">
        <x:v>107</x:v>
      </x:c>
      <x:c r="C595" s="10" t="s">
        <x:v>108</x:v>
      </x:c>
      <x:c r="D595" s="12">
        <x:v>0.51806282699999995</x:v>
      </x:c>
      <x:c r="E595" s="10" t="s">
        <x:v>194</x:v>
      </x:c>
      <x:c r="F595" s="10" t="s">
        <x:v>145</x:v>
      </x:c>
      <x:c r="G595" s="10"/>
      <x:c r="H595" s="10" t="s">
        <x:v>146</x:v>
      </x:c>
      <x:c r="I595" s="10" t="s">
        <x:v>147</x:v>
      </x:c>
      <x:c r="J595" s="10" t="s">
        <x:v>195</x:v>
      </x:c>
      <x:c r="K595" s="10" t="s">
        <x:v>54</x:v>
      </x:c>
      <x:c r="L595" s="10" t="s">
        <x:v>182</x:v>
      </x:c>
      <x:c r="M595" s="10" t="s">
        <x:v>165</x:v>
      </x:c>
      <x:c r="N595" s="13">
        <x:v>4.16666667E-2</x:v>
      </x:c>
      <x:c r="O595" s="13">
        <x:v>0.11111111110000001</x:v>
      </x:c>
      <x:c r="P595" s="13">
        <x:v>4.6296295999999999E-3</x:v>
      </x:c>
      <x:c r="Q595" s="11" t="b">
        <x:v>0</x:v>
      </x:c>
      <x:c r="R595" s="10"/>
      <x:c r="S595" s="10"/>
      <x:c r="T595" s="12" t="n">
        <x:f t="shared" ca="1" si="39">(COUNTIF($D$569:$D$595,"&lt;"&amp;D595)+(COUNTIF($D$569:$D$595,"="&amp;D595)-1)/2)/26*100</x:f>
        <x:v>69.23076923076923</x:v>
      </x:c>
      <x:c r="U595" s="12" t="n">
        <x:f t="shared" ca="1" si="40">T595*N595</x:f>
        <x:v>2.884615386923077</x:v>
      </x:c>
      <x:c r="V595" s="12" t="n">
        <x:f t="shared" ca="1" si="41">U595/9</x:f>
        <x:v>0.32051282076923077</x:v>
      </x:c>
    </x:row>
    <x:row r="596">
      <x:c r="A596" s="10" t="s">
        <x:v>197</x:v>
      </x:c>
      <x:c r="B596" s="10" t="s">
        <x:v>48</x:v>
      </x:c>
      <x:c r="C596" s="10" t="s">
        <x:v>49</x:v>
      </x:c>
      <x:c r="D596" s="12">
        <x:v>7943.1496302060004</x:v>
      </x:c>
      <x:c r="E596" s="10" t="s">
        <x:v>198</x:v>
      </x:c>
      <x:c r="F596" s="10" t="s">
        <x:v>145</x:v>
      </x:c>
      <x:c r="G596" s="10"/>
      <x:c r="H596" s="10" t="s">
        <x:v>146</x:v>
      </x:c>
      <x:c r="I596" s="10" t="s">
        <x:v>147</x:v>
      </x:c>
      <x:c r="J596" s="10" t="s">
        <x:v>199</x:v>
      </x:c>
      <x:c r="K596" s="10" t="s">
        <x:v>54</x:v>
      </x:c>
      <x:c r="L596" s="10" t="s">
        <x:v>182</x:v>
      </x:c>
      <x:c r="M596" s="10" t="s">
        <x:v>165</x:v>
      </x:c>
      <x:c r="N596" s="13">
        <x:v>4.16666667E-2</x:v>
      </x:c>
      <x:c r="O596" s="13">
        <x:v>0.11111111110000001</x:v>
      </x:c>
      <x:c r="P596" s="13">
        <x:v>4.6296295999999999E-3</x:v>
      </x:c>
      <x:c r="Q596" s="11" t="b">
        <x:v>0</x:v>
      </x:c>
      <x:c r="R596" s="10"/>
      <x:c r="S596" s="10"/>
      <x:c r="T596" s="12" t="n">
        <x:f t="shared" ref="T596:T622" ca="1" si="42">(COUNTIF($D$596:$D$622,"&lt;"&amp;D596)+(COUNTIF($D$596:$D$622,"="&amp;D596)-1)/2)/26*100</x:f>
        <x:v>65.38461538461539</x:v>
      </x:c>
      <x:c r="U596" s="12" t="n">
        <x:f t="shared" ca="1" si="40">T596*N596</x:f>
        <x:v>2.7243589765384617</x:v>
      </x:c>
      <x:c r="V596" s="12" t="n">
        <x:f t="shared" ca="1" si="41">U596/9</x:f>
        <x:v>0.30270655294871796</x:v>
      </x:c>
    </x:row>
    <x:row r="597">
      <x:c r="A597" s="10" t="s">
        <x:v>197</x:v>
      </x:c>
      <x:c r="B597" s="10" t="s">
        <x:v>57</x:v>
      </x:c>
      <x:c r="C597" s="10" t="s">
        <x:v>58</x:v>
      </x:c>
      <x:c r="D597" s="12">
        <x:v>17062.362039021398</x:v>
      </x:c>
      <x:c r="E597" s="10" t="s">
        <x:v>198</x:v>
      </x:c>
      <x:c r="F597" s="10" t="s">
        <x:v>145</x:v>
      </x:c>
      <x:c r="G597" s="10"/>
      <x:c r="H597" s="10" t="s">
        <x:v>146</x:v>
      </x:c>
      <x:c r="I597" s="10" t="s">
        <x:v>147</x:v>
      </x:c>
      <x:c r="J597" s="10" t="s">
        <x:v>199</x:v>
      </x:c>
      <x:c r="K597" s="10" t="s">
        <x:v>54</x:v>
      </x:c>
      <x:c r="L597" s="10" t="s">
        <x:v>182</x:v>
      </x:c>
      <x:c r="M597" s="10" t="s">
        <x:v>165</x:v>
      </x:c>
      <x:c r="N597" s="13">
        <x:v>4.16666667E-2</x:v>
      </x:c>
      <x:c r="O597" s="13">
        <x:v>0.11111111110000001</x:v>
      </x:c>
      <x:c r="P597" s="13">
        <x:v>4.6296295999999999E-3</x:v>
      </x:c>
      <x:c r="Q597" s="11" t="b">
        <x:v>0</x:v>
      </x:c>
      <x:c r="R597" s="10"/>
      <x:c r="S597" s="10"/>
      <x:c r="T597" s="12" t="n">
        <x:f t="shared" ca="1" si="42">(COUNTIF($D$596:$D$622,"&lt;"&amp;D597)+(COUNTIF($D$596:$D$622,"="&amp;D597)-1)/2)/26*100</x:f>
        <x:v>96.15384615384616</x:v>
      </x:c>
      <x:c r="U597" s="12" t="n">
        <x:f t="shared" ca="1" si="40">T597*N597</x:f>
        <x:v>4.006410259615385</x:v>
      </x:c>
      <x:c r="V597" s="12" t="n">
        <x:f t="shared" ca="1" si="41">U597/9</x:f>
        <x:v>0.44515669551282055</x:v>
      </x:c>
    </x:row>
    <x:row r="598">
      <x:c r="A598" s="10" t="s">
        <x:v>197</x:v>
      </x:c>
      <x:c r="B598" s="10" t="s">
        <x:v>59</x:v>
      </x:c>
      <x:c r="C598" s="10" t="s">
        <x:v>60</x:v>
      </x:c>
      <x:c r="D598" s="12">
        <x:v>1592.5408220448001</x:v>
      </x:c>
      <x:c r="E598" s="10" t="s">
        <x:v>198</x:v>
      </x:c>
      <x:c r="F598" s="10" t="s">
        <x:v>145</x:v>
      </x:c>
      <x:c r="G598" s="10"/>
      <x:c r="H598" s="10" t="s">
        <x:v>146</x:v>
      </x:c>
      <x:c r="I598" s="10" t="s">
        <x:v>147</x:v>
      </x:c>
      <x:c r="J598" s="10" t="s">
        <x:v>199</x:v>
      </x:c>
      <x:c r="K598" s="10" t="s">
        <x:v>54</x:v>
      </x:c>
      <x:c r="L598" s="10" t="s">
        <x:v>182</x:v>
      </x:c>
      <x:c r="M598" s="10" t="s">
        <x:v>165</x:v>
      </x:c>
      <x:c r="N598" s="13">
        <x:v>4.16666667E-2</x:v>
      </x:c>
      <x:c r="O598" s="13">
        <x:v>0.11111111110000001</x:v>
      </x:c>
      <x:c r="P598" s="13">
        <x:v>4.6296295999999999E-3</x:v>
      </x:c>
      <x:c r="Q598" s="11" t="b">
        <x:v>0</x:v>
      </x:c>
      <x:c r="R598" s="10"/>
      <x:c r="S598" s="10"/>
      <x:c r="T598" s="12" t="n">
        <x:f t="shared" ca="1" si="42">(COUNTIF($D$596:$D$622,"&lt;"&amp;D598)+(COUNTIF($D$596:$D$622,"="&amp;D598)-1)/2)/26*100</x:f>
        <x:v>7.6923076923076925</x:v>
      </x:c>
      <x:c r="U598" s="12" t="n">
        <x:f t="shared" ca="1" si="40">T598*N598</x:f>
        <x:v>0.32051282076923077</x:v>
      </x:c>
      <x:c r="V598" s="12" t="n">
        <x:f t="shared" ca="1" si="41">U598/9</x:f>
        <x:v>0.03561253564102564</x:v>
      </x:c>
    </x:row>
    <x:row r="599">
      <x:c r="A599" s="10" t="s">
        <x:v>197</x:v>
      </x:c>
      <x:c r="B599" s="10" t="s">
        <x:v>61</x:v>
      </x:c>
      <x:c r="C599" s="10" t="s">
        <x:v>62</x:v>
      </x:c>
      <x:c r="D599" s="12">
        <x:v>2174.6349446047998</x:v>
      </x:c>
      <x:c r="E599" s="10" t="s">
        <x:v>198</x:v>
      </x:c>
      <x:c r="F599" s="10" t="s">
        <x:v>145</x:v>
      </x:c>
      <x:c r="G599" s="10"/>
      <x:c r="H599" s="10" t="s">
        <x:v>146</x:v>
      </x:c>
      <x:c r="I599" s="10" t="s">
        <x:v>147</x:v>
      </x:c>
      <x:c r="J599" s="10" t="s">
        <x:v>199</x:v>
      </x:c>
      <x:c r="K599" s="10" t="s">
        <x:v>54</x:v>
      </x:c>
      <x:c r="L599" s="10" t="s">
        <x:v>182</x:v>
      </x:c>
      <x:c r="M599" s="10" t="s">
        <x:v>165</x:v>
      </x:c>
      <x:c r="N599" s="13">
        <x:v>4.16666667E-2</x:v>
      </x:c>
      <x:c r="O599" s="13">
        <x:v>0.11111111110000001</x:v>
      </x:c>
      <x:c r="P599" s="13">
        <x:v>4.6296295999999999E-3</x:v>
      </x:c>
      <x:c r="Q599" s="11" t="b">
        <x:v>0</x:v>
      </x:c>
      <x:c r="R599" s="10"/>
      <x:c r="S599" s="10"/>
      <x:c r="T599" s="12" t="n">
        <x:f t="shared" ca="1" si="42">(COUNTIF($D$596:$D$622,"&lt;"&amp;D599)+(COUNTIF($D$596:$D$622,"="&amp;D599)-1)/2)/26*100</x:f>
        <x:v>11.538461538461538</x:v>
      </x:c>
      <x:c r="U599" s="12" t="n">
        <x:f t="shared" ca="1" si="40">T599*N599</x:f>
        <x:v>0.4807692311538462</x:v>
      </x:c>
      <x:c r="V599" s="12" t="n">
        <x:f t="shared" ca="1" si="41">U599/9</x:f>
        <x:v>0.05341880346153846</x:v>
      </x:c>
    </x:row>
    <x:row r="600">
      <x:c r="A600" s="10" t="s">
        <x:v>197</x:v>
      </x:c>
      <x:c r="B600" s="10" t="s">
        <x:v>63</x:v>
      </x:c>
      <x:c r="C600" s="10" t="s">
        <x:v>64</x:v>
      </x:c>
      <x:c r="D600" s="12">
        <x:v>5342.9715786166998</x:v>
      </x:c>
      <x:c r="E600" s="10" t="s">
        <x:v>198</x:v>
      </x:c>
      <x:c r="F600" s="10" t="s">
        <x:v>145</x:v>
      </x:c>
      <x:c r="G600" s="10"/>
      <x:c r="H600" s="10" t="s">
        <x:v>146</x:v>
      </x:c>
      <x:c r="I600" s="10" t="s">
        <x:v>147</x:v>
      </x:c>
      <x:c r="J600" s="10" t="s">
        <x:v>199</x:v>
      </x:c>
      <x:c r="K600" s="10" t="s">
        <x:v>54</x:v>
      </x:c>
      <x:c r="L600" s="10" t="s">
        <x:v>182</x:v>
      </x:c>
      <x:c r="M600" s="10" t="s">
        <x:v>165</x:v>
      </x:c>
      <x:c r="N600" s="13">
        <x:v>4.16666667E-2</x:v>
      </x:c>
      <x:c r="O600" s="13">
        <x:v>0.11111111110000001</x:v>
      </x:c>
      <x:c r="P600" s="13">
        <x:v>4.6296295999999999E-3</x:v>
      </x:c>
      <x:c r="Q600" s="11" t="b">
        <x:v>0</x:v>
      </x:c>
      <x:c r="R600" s="10"/>
      <x:c r="S600" s="10"/>
      <x:c r="T600" s="12" t="n">
        <x:f t="shared" ca="1" si="42">(COUNTIF($D$596:$D$622,"&lt;"&amp;D600)+(COUNTIF($D$596:$D$622,"="&amp;D600)-1)/2)/26*100</x:f>
        <x:v>53.84615384615385</x:v>
      </x:c>
      <x:c r="U600" s="12" t="n">
        <x:f t="shared" ca="1" si="40">T600*N600</x:f>
        <x:v>2.2435897453846154</x:v>
      </x:c>
      <x:c r="V600" s="12" t="n">
        <x:f t="shared" ca="1" si="41">U600/9</x:f>
        <x:v>0.2492877494871795</x:v>
      </x:c>
    </x:row>
    <x:row r="601">
      <x:c r="A601" s="10" t="s">
        <x:v>197</x:v>
      </x:c>
      <x:c r="B601" s="10" t="s">
        <x:v>65</x:v>
      </x:c>
      <x:c r="C601" s="10" t="s">
        <x:v>66</x:v>
      </x:c>
      <x:c r="D601" s="12">
        <x:v>11246.8067820128</x:v>
      </x:c>
      <x:c r="E601" s="10" t="s">
        <x:v>198</x:v>
      </x:c>
      <x:c r="F601" s="10" t="s">
        <x:v>145</x:v>
      </x:c>
      <x:c r="G601" s="10"/>
      <x:c r="H601" s="10" t="s">
        <x:v>146</x:v>
      </x:c>
      <x:c r="I601" s="10" t="s">
        <x:v>147</x:v>
      </x:c>
      <x:c r="J601" s="10" t="s">
        <x:v>199</x:v>
      </x:c>
      <x:c r="K601" s="10" t="s">
        <x:v>54</x:v>
      </x:c>
      <x:c r="L601" s="10" t="s">
        <x:v>182</x:v>
      </x:c>
      <x:c r="M601" s="10" t="s">
        <x:v>165</x:v>
      </x:c>
      <x:c r="N601" s="13">
        <x:v>4.16666667E-2</x:v>
      </x:c>
      <x:c r="O601" s="13">
        <x:v>0.11111111110000001</x:v>
      </x:c>
      <x:c r="P601" s="13">
        <x:v>4.6296295999999999E-3</x:v>
      </x:c>
      <x:c r="Q601" s="11" t="b">
        <x:v>0</x:v>
      </x:c>
      <x:c r="R601" s="10"/>
      <x:c r="S601" s="10"/>
      <x:c r="T601" s="12" t="n">
        <x:f t="shared" ca="1" si="42">(COUNTIF($D$596:$D$622,"&lt;"&amp;D601)+(COUNTIF($D$596:$D$622,"="&amp;D601)-1)/2)/26*100</x:f>
        <x:v>84.61538461538461</x:v>
      </x:c>
      <x:c r="U601" s="12" t="n">
        <x:f t="shared" ca="1" si="40">T601*N601</x:f>
        <x:v>3.5256410284615383</x:v>
      </x:c>
      <x:c r="V601" s="12" t="n">
        <x:f t="shared" ca="1" si="41">U601/9</x:f>
        <x:v>0.391737892051282</x:v>
      </x:c>
    </x:row>
    <x:row r="602">
      <x:c r="A602" s="10" t="s">
        <x:v>197</x:v>
      </x:c>
      <x:c r="B602" s="10" t="s">
        <x:v>67</x:v>
      </x:c>
      <x:c r="C602" s="10" t="s">
        <x:v>68</x:v>
      </x:c>
      <x:c r="D602" s="12">
        <x:v>9721.118661044</x:v>
      </x:c>
      <x:c r="E602" s="10" t="s">
        <x:v>198</x:v>
      </x:c>
      <x:c r="F602" s="10" t="s">
        <x:v>145</x:v>
      </x:c>
      <x:c r="G602" s="10"/>
      <x:c r="H602" s="10" t="s">
        <x:v>146</x:v>
      </x:c>
      <x:c r="I602" s="10" t="s">
        <x:v>147</x:v>
      </x:c>
      <x:c r="J602" s="10" t="s">
        <x:v>199</x:v>
      </x:c>
      <x:c r="K602" s="10" t="s">
        <x:v>54</x:v>
      </x:c>
      <x:c r="L602" s="10" t="s">
        <x:v>182</x:v>
      </x:c>
      <x:c r="M602" s="10" t="s">
        <x:v>165</x:v>
      </x:c>
      <x:c r="N602" s="13">
        <x:v>4.16666667E-2</x:v>
      </x:c>
      <x:c r="O602" s="13">
        <x:v>0.11111111110000001</x:v>
      </x:c>
      <x:c r="P602" s="13">
        <x:v>4.6296295999999999E-3</x:v>
      </x:c>
      <x:c r="Q602" s="11" t="b">
        <x:v>0</x:v>
      </x:c>
      <x:c r="R602" s="10"/>
      <x:c r="S602" s="10"/>
      <x:c r="T602" s="12" t="n">
        <x:f t="shared" ca="1" si="42">(COUNTIF($D$596:$D$622,"&lt;"&amp;D602)+(COUNTIF($D$596:$D$622,"="&amp;D602)-1)/2)/26*100</x:f>
        <x:v>80.76923076923077</x:v>
      </x:c>
      <x:c r="U602" s="12" t="n">
        <x:f t="shared" ca="1" si="40">T602*N602</x:f>
        <x:v>3.365384618076923</x:v>
      </x:c>
      <x:c r="V602" s="12" t="n">
        <x:f t="shared" ca="1" si="41">U602/9</x:f>
        <x:v>0.37393162423076926</x:v>
      </x:c>
    </x:row>
    <x:row r="603">
      <x:c r="A603" s="10" t="s">
        <x:v>197</x:v>
      </x:c>
      <x:c r="B603" s="10" t="s">
        <x:v>69</x:v>
      </x:c>
      <x:c r="C603" s="10" t="s">
        <x:v>70</x:v>
      </x:c>
      <x:c r="D603" s="12">
        <x:v>5206.6061865330003</x:v>
      </x:c>
      <x:c r="E603" s="10" t="s">
        <x:v>198</x:v>
      </x:c>
      <x:c r="F603" s="10" t="s">
        <x:v>145</x:v>
      </x:c>
      <x:c r="G603" s="10"/>
      <x:c r="H603" s="10" t="s">
        <x:v>146</x:v>
      </x:c>
      <x:c r="I603" s="10" t="s">
        <x:v>147</x:v>
      </x:c>
      <x:c r="J603" s="10" t="s">
        <x:v>199</x:v>
      </x:c>
      <x:c r="K603" s="10" t="s">
        <x:v>54</x:v>
      </x:c>
      <x:c r="L603" s="10" t="s">
        <x:v>182</x:v>
      </x:c>
      <x:c r="M603" s="10" t="s">
        <x:v>165</x:v>
      </x:c>
      <x:c r="N603" s="13">
        <x:v>4.16666667E-2</x:v>
      </x:c>
      <x:c r="O603" s="13">
        <x:v>0.11111111110000001</x:v>
      </x:c>
      <x:c r="P603" s="13">
        <x:v>4.6296295999999999E-3</x:v>
      </x:c>
      <x:c r="Q603" s="11" t="b">
        <x:v>0</x:v>
      </x:c>
      <x:c r="R603" s="10"/>
      <x:c r="S603" s="10"/>
      <x:c r="T603" s="12" t="n">
        <x:f t="shared" ca="1" si="42">(COUNTIF($D$596:$D$622,"&lt;"&amp;D603)+(COUNTIF($D$596:$D$622,"="&amp;D603)-1)/2)/26*100</x:f>
        <x:v>50</x:v>
      </x:c>
      <x:c r="U603" s="12" t="n">
        <x:f t="shared" ca="1" si="40">T603*N603</x:f>
        <x:v>2.083333335</x:v>
      </x:c>
      <x:c r="V603" s="12" t="n">
        <x:f t="shared" ca="1" si="41">U603/9</x:f>
        <x:v>0.23148148166666666</x:v>
      </x:c>
    </x:row>
    <x:row r="604">
      <x:c r="A604" s="10" t="s">
        <x:v>197</x:v>
      </x:c>
      <x:c r="B604" s="10" t="s">
        <x:v>71</x:v>
      </x:c>
      <x:c r="C604" s="10" t="s">
        <x:v>72</x:v>
      </x:c>
      <x:c r="D604" s="12">
        <x:v>6008.5248632550001</x:v>
      </x:c>
      <x:c r="E604" s="10" t="s">
        <x:v>198</x:v>
      </x:c>
      <x:c r="F604" s="10" t="s">
        <x:v>145</x:v>
      </x:c>
      <x:c r="G604" s="10"/>
      <x:c r="H604" s="10" t="s">
        <x:v>146</x:v>
      </x:c>
      <x:c r="I604" s="10" t="s">
        <x:v>147</x:v>
      </x:c>
      <x:c r="J604" s="10" t="s">
        <x:v>199</x:v>
      </x:c>
      <x:c r="K604" s="10" t="s">
        <x:v>54</x:v>
      </x:c>
      <x:c r="L604" s="10" t="s">
        <x:v>182</x:v>
      </x:c>
      <x:c r="M604" s="10" t="s">
        <x:v>165</x:v>
      </x:c>
      <x:c r="N604" s="13">
        <x:v>4.16666667E-2</x:v>
      </x:c>
      <x:c r="O604" s="13">
        <x:v>0.11111111110000001</x:v>
      </x:c>
      <x:c r="P604" s="13">
        <x:v>4.6296295999999999E-3</x:v>
      </x:c>
      <x:c r="Q604" s="11" t="b">
        <x:v>0</x:v>
      </x:c>
      <x:c r="R604" s="10"/>
      <x:c r="S604" s="10"/>
      <x:c r="T604" s="12" t="n">
        <x:f t="shared" ca="1" si="42">(COUNTIF($D$596:$D$622,"&lt;"&amp;D604)+(COUNTIF($D$596:$D$622,"="&amp;D604)-1)/2)/26*100</x:f>
        <x:v>57.692307692307686</x:v>
      </x:c>
      <x:c r="U604" s="12" t="n">
        <x:f t="shared" ca="1" si="40">T604*N604</x:f>
        <x:v>2.4038461557692306</x:v>
      </x:c>
      <x:c r="V604" s="12" t="n">
        <x:f t="shared" ca="1" si="41">U604/9</x:f>
        <x:v>0.2670940173076923</x:v>
      </x:c>
    </x:row>
    <x:row r="605">
      <x:c r="A605" s="10" t="s">
        <x:v>197</x:v>
      </x:c>
      <x:c r="B605" s="10" t="s">
        <x:v>73</x:v>
      </x:c>
      <x:c r="C605" s="10" t="s">
        <x:v>74</x:v>
      </x:c>
      <x:c r="D605" s="12">
        <x:v>4485.0836069855004</x:v>
      </x:c>
      <x:c r="E605" s="10" t="s">
        <x:v>198</x:v>
      </x:c>
      <x:c r="F605" s="10" t="s">
        <x:v>145</x:v>
      </x:c>
      <x:c r="G605" s="10"/>
      <x:c r="H605" s="10" t="s">
        <x:v>146</x:v>
      </x:c>
      <x:c r="I605" s="10" t="s">
        <x:v>147</x:v>
      </x:c>
      <x:c r="J605" s="10" t="s">
        <x:v>199</x:v>
      </x:c>
      <x:c r="K605" s="10" t="s">
        <x:v>54</x:v>
      </x:c>
      <x:c r="L605" s="10" t="s">
        <x:v>182</x:v>
      </x:c>
      <x:c r="M605" s="10" t="s">
        <x:v>165</x:v>
      </x:c>
      <x:c r="N605" s="13">
        <x:v>4.16666667E-2</x:v>
      </x:c>
      <x:c r="O605" s="13">
        <x:v>0.11111111110000001</x:v>
      </x:c>
      <x:c r="P605" s="13">
        <x:v>4.6296295999999999E-3</x:v>
      </x:c>
      <x:c r="Q605" s="11" t="b">
        <x:v>0</x:v>
      </x:c>
      <x:c r="R605" s="10"/>
      <x:c r="S605" s="10"/>
      <x:c r="T605" s="12" t="n">
        <x:f t="shared" ca="1" si="42">(COUNTIF($D$596:$D$622,"&lt;"&amp;D605)+(COUNTIF($D$596:$D$622,"="&amp;D605)-1)/2)/26*100</x:f>
        <x:v>42.30769230769231</x:v>
      </x:c>
      <x:c r="U605" s="12" t="n">
        <x:f t="shared" ca="1" si="40">T605*N605</x:f>
        <x:v>1.7628205142307691</x:v>
      </x:c>
      <x:c r="V605" s="12" t="n">
        <x:f t="shared" ca="1" si="41">U605/9</x:f>
        <x:v>0.195868946025641</x:v>
      </x:c>
    </x:row>
    <x:row r="606">
      <x:c r="A606" s="10" t="s">
        <x:v>197</x:v>
      </x:c>
      <x:c r="B606" s="10" t="s">
        <x:v>75</x:v>
      </x:c>
      <x:c r="C606" s="10" t="s">
        <x:v>76</x:v>
      </x:c>
      <x:c r="D606" s="12">
        <x:v>8448.3425315842996</x:v>
      </x:c>
      <x:c r="E606" s="10" t="s">
        <x:v>198</x:v>
      </x:c>
      <x:c r="F606" s="10" t="s">
        <x:v>145</x:v>
      </x:c>
      <x:c r="G606" s="10"/>
      <x:c r="H606" s="10" t="s">
        <x:v>146</x:v>
      </x:c>
      <x:c r="I606" s="10" t="s">
        <x:v>147</x:v>
      </x:c>
      <x:c r="J606" s="10" t="s">
        <x:v>199</x:v>
      </x:c>
      <x:c r="K606" s="10" t="s">
        <x:v>54</x:v>
      </x:c>
      <x:c r="L606" s="10" t="s">
        <x:v>182</x:v>
      </x:c>
      <x:c r="M606" s="10" t="s">
        <x:v>165</x:v>
      </x:c>
      <x:c r="N606" s="13">
        <x:v>4.16666667E-2</x:v>
      </x:c>
      <x:c r="O606" s="13">
        <x:v>0.11111111110000001</x:v>
      </x:c>
      <x:c r="P606" s="13">
        <x:v>4.6296295999999999E-3</x:v>
      </x:c>
      <x:c r="Q606" s="11" t="b">
        <x:v>0</x:v>
      </x:c>
      <x:c r="R606" s="10"/>
      <x:c r="S606" s="10"/>
      <x:c r="T606" s="12" t="n">
        <x:f t="shared" ca="1" si="42">(COUNTIF($D$596:$D$622,"&lt;"&amp;D606)+(COUNTIF($D$596:$D$622,"="&amp;D606)-1)/2)/26*100</x:f>
        <x:v>73.07692307692307</x:v>
      </x:c>
      <x:c r="U606" s="12" t="n">
        <x:f t="shared" ca="1" si="40">T606*N606</x:f>
        <x:v>3.044871797307692</x:v>
      </x:c>
      <x:c r="V606" s="12" t="n">
        <x:f t="shared" ca="1" si="41">U606/9</x:f>
        <x:v>0.3383190885897436</x:v>
      </x:c>
    </x:row>
    <x:row r="607">
      <x:c r="A607" s="10" t="s">
        <x:v>197</x:v>
      </x:c>
      <x:c r="B607" s="10" t="s">
        <x:v>77</x:v>
      </x:c>
      <x:c r="C607" s="10" t="s">
        <x:v>78</x:v>
      </x:c>
      <x:c r="D607" s="12">
        <x:v>8829.9139622052007</x:v>
      </x:c>
      <x:c r="E607" s="10" t="s">
        <x:v>198</x:v>
      </x:c>
      <x:c r="F607" s="10" t="s">
        <x:v>145</x:v>
      </x:c>
      <x:c r="G607" s="10"/>
      <x:c r="H607" s="10" t="s">
        <x:v>146</x:v>
      </x:c>
      <x:c r="I607" s="10" t="s">
        <x:v>147</x:v>
      </x:c>
      <x:c r="J607" s="10" t="s">
        <x:v>199</x:v>
      </x:c>
      <x:c r="K607" s="10" t="s">
        <x:v>54</x:v>
      </x:c>
      <x:c r="L607" s="10" t="s">
        <x:v>182</x:v>
      </x:c>
      <x:c r="M607" s="10" t="s">
        <x:v>165</x:v>
      </x:c>
      <x:c r="N607" s="13">
        <x:v>4.16666667E-2</x:v>
      </x:c>
      <x:c r="O607" s="13">
        <x:v>0.11111111110000001</x:v>
      </x:c>
      <x:c r="P607" s="13">
        <x:v>4.6296295999999999E-3</x:v>
      </x:c>
      <x:c r="Q607" s="11" t="b">
        <x:v>0</x:v>
      </x:c>
      <x:c r="R607" s="10"/>
      <x:c r="S607" s="10"/>
      <x:c r="T607" s="12" t="n">
        <x:f t="shared" ca="1" si="42">(COUNTIF($D$596:$D$622,"&lt;"&amp;D607)+(COUNTIF($D$596:$D$622,"="&amp;D607)-1)/2)/26*100</x:f>
        <x:v>76.92307692307693</x:v>
      </x:c>
      <x:c r="U607" s="12" t="n">
        <x:f t="shared" ca="1" si="40">T607*N607</x:f>
        <x:v>3.205128207692308</x:v>
      </x:c>
      <x:c r="V607" s="12" t="n">
        <x:f t="shared" ca="1" si="41">U607/9</x:f>
        <x:v>0.35612535641025644</x:v>
      </x:c>
    </x:row>
    <x:row r="608">
      <x:c r="A608" s="10" t="s">
        <x:v>197</x:v>
      </x:c>
      <x:c r="B608" s="10" t="s">
        <x:v>79</x:v>
      </x:c>
      <x:c r="C608" s="10" t="s">
        <x:v>80</x:v>
      </x:c>
      <x:c r="D608" s="12">
        <x:v>8298.1879020030992</x:v>
      </x:c>
      <x:c r="E608" s="10" t="s">
        <x:v>198</x:v>
      </x:c>
      <x:c r="F608" s="10" t="s">
        <x:v>145</x:v>
      </x:c>
      <x:c r="G608" s="10"/>
      <x:c r="H608" s="10" t="s">
        <x:v>146</x:v>
      </x:c>
      <x:c r="I608" s="10" t="s">
        <x:v>147</x:v>
      </x:c>
      <x:c r="J608" s="10" t="s">
        <x:v>199</x:v>
      </x:c>
      <x:c r="K608" s="10" t="s">
        <x:v>54</x:v>
      </x:c>
      <x:c r="L608" s="10" t="s">
        <x:v>182</x:v>
      </x:c>
      <x:c r="M608" s="10" t="s">
        <x:v>165</x:v>
      </x:c>
      <x:c r="N608" s="13">
        <x:v>4.16666667E-2</x:v>
      </x:c>
      <x:c r="O608" s="13">
        <x:v>0.11111111110000001</x:v>
      </x:c>
      <x:c r="P608" s="13">
        <x:v>4.6296295999999999E-3</x:v>
      </x:c>
      <x:c r="Q608" s="11" t="b">
        <x:v>0</x:v>
      </x:c>
      <x:c r="R608" s="10"/>
      <x:c r="S608" s="10"/>
      <x:c r="T608" s="12" t="n">
        <x:f t="shared" ca="1" si="42">(COUNTIF($D$596:$D$622,"&lt;"&amp;D608)+(COUNTIF($D$596:$D$622,"="&amp;D608)-1)/2)/26*100</x:f>
        <x:v>69.23076923076923</x:v>
      </x:c>
      <x:c r="U608" s="12" t="n">
        <x:f t="shared" ca="1" si="40">T608*N608</x:f>
        <x:v>2.884615386923077</x:v>
      </x:c>
      <x:c r="V608" s="12" t="n">
        <x:f t="shared" ca="1" si="41">U608/9</x:f>
        <x:v>0.32051282076923077</x:v>
      </x:c>
    </x:row>
    <x:row r="609">
      <x:c r="A609" s="10" t="s">
        <x:v>197</x:v>
      </x:c>
      <x:c r="B609" s="10" t="s">
        <x:v>81</x:v>
      </x:c>
      <x:c r="C609" s="10" t="s">
        <x:v>82</x:v>
      </x:c>
      <x:c r="D609" s="12">
        <x:v>4162.0843266144002</x:v>
      </x:c>
      <x:c r="E609" s="10" t="s">
        <x:v>198</x:v>
      </x:c>
      <x:c r="F609" s="10" t="s">
        <x:v>145</x:v>
      </x:c>
      <x:c r="G609" s="10"/>
      <x:c r="H609" s="10" t="s">
        <x:v>146</x:v>
      </x:c>
      <x:c r="I609" s="10" t="s">
        <x:v>147</x:v>
      </x:c>
      <x:c r="J609" s="10" t="s">
        <x:v>199</x:v>
      </x:c>
      <x:c r="K609" s="10" t="s">
        <x:v>54</x:v>
      </x:c>
      <x:c r="L609" s="10" t="s">
        <x:v>182</x:v>
      </x:c>
      <x:c r="M609" s="10" t="s">
        <x:v>165</x:v>
      </x:c>
      <x:c r="N609" s="13">
        <x:v>4.16666667E-2</x:v>
      </x:c>
      <x:c r="O609" s="13">
        <x:v>0.11111111110000001</x:v>
      </x:c>
      <x:c r="P609" s="13">
        <x:v>4.6296295999999999E-3</x:v>
      </x:c>
      <x:c r="Q609" s="11" t="b">
        <x:v>0</x:v>
      </x:c>
      <x:c r="R609" s="10"/>
      <x:c r="S609" s="10"/>
      <x:c r="T609" s="12" t="n">
        <x:f t="shared" ca="1" si="42">(COUNTIF($D$596:$D$622,"&lt;"&amp;D609)+(COUNTIF($D$596:$D$622,"="&amp;D609)-1)/2)/26*100</x:f>
        <x:v>30.76923076923077</x:v>
      </x:c>
      <x:c r="U609" s="12" t="n">
        <x:f t="shared" ca="1" si="40">T609*N609</x:f>
        <x:v>1.282051283076923</x:v>
      </x:c>
      <x:c r="V609" s="12" t="n">
        <x:f t="shared" ca="1" si="41">U609/9</x:f>
        <x:v>0.14245014256410257</x:v>
      </x:c>
    </x:row>
    <x:row r="610">
      <x:c r="A610" s="10" t="s">
        <x:v>197</x:v>
      </x:c>
      <x:c r="B610" s="10" t="s">
        <x:v>83</x:v>
      </x:c>
      <x:c r="C610" s="10" t="s">
        <x:v>84</x:v>
      </x:c>
      <x:c r="D610" s="12">
        <x:v>18866.2206480764</x:v>
      </x:c>
      <x:c r="E610" s="10" t="s">
        <x:v>198</x:v>
      </x:c>
      <x:c r="F610" s="10" t="s">
        <x:v>145</x:v>
      </x:c>
      <x:c r="G610" s="10"/>
      <x:c r="H610" s="10" t="s">
        <x:v>146</x:v>
      </x:c>
      <x:c r="I610" s="10" t="s">
        <x:v>147</x:v>
      </x:c>
      <x:c r="J610" s="10" t="s">
        <x:v>199</x:v>
      </x:c>
      <x:c r="K610" s="10" t="s">
        <x:v>54</x:v>
      </x:c>
      <x:c r="L610" s="10" t="s">
        <x:v>182</x:v>
      </x:c>
      <x:c r="M610" s="10" t="s">
        <x:v>165</x:v>
      </x:c>
      <x:c r="N610" s="13">
        <x:v>4.16666667E-2</x:v>
      </x:c>
      <x:c r="O610" s="13">
        <x:v>0.11111111110000001</x:v>
      </x:c>
      <x:c r="P610" s="13">
        <x:v>4.6296295999999999E-3</x:v>
      </x:c>
      <x:c r="Q610" s="11" t="b">
        <x:v>0</x:v>
      </x:c>
      <x:c r="R610" s="10"/>
      <x:c r="S610" s="10"/>
      <x:c r="T610" s="12" t="n">
        <x:f t="shared" ca="1" si="42">(COUNTIF($D$596:$D$622,"&lt;"&amp;D610)+(COUNTIF($D$596:$D$622,"="&amp;D610)-1)/2)/26*100</x:f>
        <x:v>100</x:v>
      </x:c>
      <x:c r="U610" s="12" t="n">
        <x:f t="shared" ca="1" si="40">T610*N610</x:f>
        <x:v>4.16666667</x:v>
      </x:c>
      <x:c r="V610" s="12" t="n">
        <x:f t="shared" ca="1" si="41">U610/9</x:f>
        <x:v>0.4629629633333333</x:v>
      </x:c>
    </x:row>
    <x:row r="611">
      <x:c r="A611" s="10" t="s">
        <x:v>197</x:v>
      </x:c>
      <x:c r="B611" s="10" t="s">
        <x:v>85</x:v>
      </x:c>
      <x:c r="C611" s="10" t="s">
        <x:v>86</x:v>
      </x:c>
      <x:c r="D611" s="12">
        <x:v>4870.5294650344003</x:v>
      </x:c>
      <x:c r="E611" s="10" t="s">
        <x:v>198</x:v>
      </x:c>
      <x:c r="F611" s="10" t="s">
        <x:v>145</x:v>
      </x:c>
      <x:c r="G611" s="10"/>
      <x:c r="H611" s="10" t="s">
        <x:v>146</x:v>
      </x:c>
      <x:c r="I611" s="10" t="s">
        <x:v>147</x:v>
      </x:c>
      <x:c r="J611" s="10" t="s">
        <x:v>199</x:v>
      </x:c>
      <x:c r="K611" s="10" t="s">
        <x:v>54</x:v>
      </x:c>
      <x:c r="L611" s="10" t="s">
        <x:v>182</x:v>
      </x:c>
      <x:c r="M611" s="10" t="s">
        <x:v>165</x:v>
      </x:c>
      <x:c r="N611" s="13">
        <x:v>4.16666667E-2</x:v>
      </x:c>
      <x:c r="O611" s="13">
        <x:v>0.11111111110000001</x:v>
      </x:c>
      <x:c r="P611" s="13">
        <x:v>4.6296295999999999E-3</x:v>
      </x:c>
      <x:c r="Q611" s="11" t="b">
        <x:v>0</x:v>
      </x:c>
      <x:c r="R611" s="10"/>
      <x:c r="S611" s="10"/>
      <x:c r="T611" s="12" t="n">
        <x:f t="shared" ca="1" si="42">(COUNTIF($D$596:$D$622,"&lt;"&amp;D611)+(COUNTIF($D$596:$D$622,"="&amp;D611)-1)/2)/26*100</x:f>
        <x:v>46.15384615384615</x:v>
      </x:c>
      <x:c r="U611" s="12" t="n">
        <x:f t="shared" ca="1" si="40">T611*N611</x:f>
        <x:v>1.9230769246153847</x:v>
      </x:c>
      <x:c r="V611" s="12" t="n">
        <x:f t="shared" ca="1" si="41">U611/9</x:f>
        <x:v>0.21367521384615384</x:v>
      </x:c>
    </x:row>
    <x:row r="612">
      <x:c r="A612" s="10" t="s">
        <x:v>197</x:v>
      </x:c>
      <x:c r="B612" s="10" t="s">
        <x:v>87</x:v>
      </x:c>
      <x:c r="C612" s="10" t="s">
        <x:v>88</x:v>
      </x:c>
      <x:c r="D612" s="12">
        <x:v>4080.6441151166</x:v>
      </x:c>
      <x:c r="E612" s="10" t="s">
        <x:v>198</x:v>
      </x:c>
      <x:c r="F612" s="10" t="s">
        <x:v>145</x:v>
      </x:c>
      <x:c r="G612" s="10"/>
      <x:c r="H612" s="10" t="s">
        <x:v>146</x:v>
      </x:c>
      <x:c r="I612" s="10" t="s">
        <x:v>147</x:v>
      </x:c>
      <x:c r="J612" s="10" t="s">
        <x:v>199</x:v>
      </x:c>
      <x:c r="K612" s="10" t="s">
        <x:v>54</x:v>
      </x:c>
      <x:c r="L612" s="10" t="s">
        <x:v>182</x:v>
      </x:c>
      <x:c r="M612" s="10" t="s">
        <x:v>165</x:v>
      </x:c>
      <x:c r="N612" s="13">
        <x:v>4.16666667E-2</x:v>
      </x:c>
      <x:c r="O612" s="13">
        <x:v>0.11111111110000001</x:v>
      </x:c>
      <x:c r="P612" s="13">
        <x:v>4.6296295999999999E-3</x:v>
      </x:c>
      <x:c r="Q612" s="11" t="b">
        <x:v>0</x:v>
      </x:c>
      <x:c r="R612" s="10"/>
      <x:c r="S612" s="10"/>
      <x:c r="T612" s="12" t="n">
        <x:f t="shared" ca="1" si="42">(COUNTIF($D$596:$D$622,"&lt;"&amp;D612)+(COUNTIF($D$596:$D$622,"="&amp;D612)-1)/2)/26*100</x:f>
        <x:v>26.923076923076923</x:v>
      </x:c>
      <x:c r="U612" s="12" t="n">
        <x:f t="shared" ca="1" si="40">T612*N612</x:f>
        <x:v>1.1217948726923077</x:v>
      </x:c>
      <x:c r="V612" s="12" t="n">
        <x:f t="shared" ca="1" si="41">U612/9</x:f>
        <x:v>0.12464387474358975</x:v>
      </x:c>
    </x:row>
    <x:row r="613">
      <x:c r="A613" s="10" t="s">
        <x:v>197</x:v>
      </x:c>
      <x:c r="B613" s="10" t="s">
        <x:v>89</x:v>
      </x:c>
      <x:c r="C613" s="10" t="s">
        <x:v>90</x:v>
      </x:c>
      <x:c r="D613" s="12">
        <x:v>4385.8874933304996</x:v>
      </x:c>
      <x:c r="E613" s="10" t="s">
        <x:v>198</x:v>
      </x:c>
      <x:c r="F613" s="10" t="s">
        <x:v>145</x:v>
      </x:c>
      <x:c r="G613" s="10"/>
      <x:c r="H613" s="10" t="s">
        <x:v>146</x:v>
      </x:c>
      <x:c r="I613" s="10" t="s">
        <x:v>147</x:v>
      </x:c>
      <x:c r="J613" s="10" t="s">
        <x:v>199</x:v>
      </x:c>
      <x:c r="K613" s="10" t="s">
        <x:v>54</x:v>
      </x:c>
      <x:c r="L613" s="10" t="s">
        <x:v>182</x:v>
      </x:c>
      <x:c r="M613" s="10" t="s">
        <x:v>165</x:v>
      </x:c>
      <x:c r="N613" s="13">
        <x:v>4.16666667E-2</x:v>
      </x:c>
      <x:c r="O613" s="13">
        <x:v>0.11111111110000001</x:v>
      </x:c>
      <x:c r="P613" s="13">
        <x:v>4.6296295999999999E-3</x:v>
      </x:c>
      <x:c r="Q613" s="11" t="b">
        <x:v>0</x:v>
      </x:c>
      <x:c r="R613" s="10"/>
      <x:c r="S613" s="10"/>
      <x:c r="T613" s="12" t="n">
        <x:f t="shared" ca="1" si="42">(COUNTIF($D$596:$D$622,"&lt;"&amp;D613)+(COUNTIF($D$596:$D$622,"="&amp;D613)-1)/2)/26*100</x:f>
        <x:v>38.46153846153847</x:v>
      </x:c>
      <x:c r="U613" s="12" t="n">
        <x:f t="shared" ca="1" si="40">T613*N613</x:f>
        <x:v>1.602564103846154</x:v>
      </x:c>
      <x:c r="V613" s="12" t="n">
        <x:f t="shared" ca="1" si="41">U613/9</x:f>
        <x:v>0.17806267820512822</x:v>
      </x:c>
    </x:row>
    <x:row r="614">
      <x:c r="A614" s="10" t="s">
        <x:v>197</x:v>
      </x:c>
      <x:c r="B614" s="10" t="s">
        <x:v>91</x:v>
      </x:c>
      <x:c r="C614" s="10" t="s">
        <x:v>92</x:v>
      </x:c>
      <x:c r="D614" s="12">
        <x:v>1202.5985484983</x:v>
      </x:c>
      <x:c r="E614" s="10" t="s">
        <x:v>198</x:v>
      </x:c>
      <x:c r="F614" s="10" t="s">
        <x:v>145</x:v>
      </x:c>
      <x:c r="G614" s="10"/>
      <x:c r="H614" s="10" t="s">
        <x:v>146</x:v>
      </x:c>
      <x:c r="I614" s="10" t="s">
        <x:v>147</x:v>
      </x:c>
      <x:c r="J614" s="10" t="s">
        <x:v>199</x:v>
      </x:c>
      <x:c r="K614" s="10" t="s">
        <x:v>54</x:v>
      </x:c>
      <x:c r="L614" s="10" t="s">
        <x:v>182</x:v>
      </x:c>
      <x:c r="M614" s="10" t="s">
        <x:v>165</x:v>
      </x:c>
      <x:c r="N614" s="13">
        <x:v>4.16666667E-2</x:v>
      </x:c>
      <x:c r="O614" s="13">
        <x:v>0.11111111110000001</x:v>
      </x:c>
      <x:c r="P614" s="13">
        <x:v>4.6296295999999999E-3</x:v>
      </x:c>
      <x:c r="Q614" s="11" t="b">
        <x:v>0</x:v>
      </x:c>
      <x:c r="R614" s="10"/>
      <x:c r="S614" s="10"/>
      <x:c r="T614" s="12" t="n">
        <x:f t="shared" ca="1" si="42">(COUNTIF($D$596:$D$622,"&lt;"&amp;D614)+(COUNTIF($D$596:$D$622,"="&amp;D614)-1)/2)/26*100</x:f>
        <x:v>3.8461538461538463</x:v>
      </x:c>
      <x:c r="U614" s="12" t="n">
        <x:f t="shared" ca="1" si="40">T614*N614</x:f>
        <x:v>0.16025641038461538</x:v>
      </x:c>
      <x:c r="V614" s="12" t="n">
        <x:f t="shared" ca="1" si="41">U614/9</x:f>
        <x:v>0.01780626782051282</x:v>
      </x:c>
    </x:row>
    <x:row r="615">
      <x:c r="A615" s="10" t="s">
        <x:v>197</x:v>
      </x:c>
      <x:c r="B615" s="10" t="s">
        <x:v>93</x:v>
      </x:c>
      <x:c r="C615" s="10" t="s">
        <x:v>94</x:v>
      </x:c>
      <x:c r="D615" s="12">
        <x:v>13743.390743195499</x:v>
      </x:c>
      <x:c r="E615" s="10" t="s">
        <x:v>198</x:v>
      </x:c>
      <x:c r="F615" s="10" t="s">
        <x:v>145</x:v>
      </x:c>
      <x:c r="G615" s="10"/>
      <x:c r="H615" s="10" t="s">
        <x:v>146</x:v>
      </x:c>
      <x:c r="I615" s="10" t="s">
        <x:v>147</x:v>
      </x:c>
      <x:c r="J615" s="10" t="s">
        <x:v>199</x:v>
      </x:c>
      <x:c r="K615" s="10" t="s">
        <x:v>54</x:v>
      </x:c>
      <x:c r="L615" s="10" t="s">
        <x:v>182</x:v>
      </x:c>
      <x:c r="M615" s="10" t="s">
        <x:v>165</x:v>
      </x:c>
      <x:c r="N615" s="13">
        <x:v>4.16666667E-2</x:v>
      </x:c>
      <x:c r="O615" s="13">
        <x:v>0.11111111110000001</x:v>
      </x:c>
      <x:c r="P615" s="13">
        <x:v>4.6296295999999999E-3</x:v>
      </x:c>
      <x:c r="Q615" s="11" t="b">
        <x:v>0</x:v>
      </x:c>
      <x:c r="R615" s="10"/>
      <x:c r="S615" s="10"/>
      <x:c r="T615" s="12" t="n">
        <x:f t="shared" ca="1" si="42">(COUNTIF($D$596:$D$622,"&lt;"&amp;D615)+(COUNTIF($D$596:$D$622,"="&amp;D615)-1)/2)/26*100</x:f>
        <x:v>88.46153846153845</x:v>
      </x:c>
      <x:c r="U615" s="12" t="n">
        <x:f t="shared" ca="1" si="40">T615*N615</x:f>
        <x:v>3.6858974388461534</x:v>
      </x:c>
      <x:c r="V615" s="12" t="n">
        <x:f t="shared" ca="1" si="41">U615/9</x:f>
        <x:v>0.4095441598717948</x:v>
      </x:c>
    </x:row>
    <x:row r="616">
      <x:c r="A616" s="10" t="s">
        <x:v>197</x:v>
      </x:c>
      <x:c r="B616" s="10" t="s">
        <x:v>95</x:v>
      </x:c>
      <x:c r="C616" s="10" t="s">
        <x:v>96</x:v>
      </x:c>
      <x:c r="D616" s="12">
        <x:v>6542.4374994446998</x:v>
      </x:c>
      <x:c r="E616" s="10" t="s">
        <x:v>198</x:v>
      </x:c>
      <x:c r="F616" s="10" t="s">
        <x:v>145</x:v>
      </x:c>
      <x:c r="G616" s="10"/>
      <x:c r="H616" s="10" t="s">
        <x:v>146</x:v>
      </x:c>
      <x:c r="I616" s="10" t="s">
        <x:v>147</x:v>
      </x:c>
      <x:c r="J616" s="10" t="s">
        <x:v>199</x:v>
      </x:c>
      <x:c r="K616" s="10" t="s">
        <x:v>54</x:v>
      </x:c>
      <x:c r="L616" s="10" t="s">
        <x:v>182</x:v>
      </x:c>
      <x:c r="M616" s="10" t="s">
        <x:v>165</x:v>
      </x:c>
      <x:c r="N616" s="13">
        <x:v>4.16666667E-2</x:v>
      </x:c>
      <x:c r="O616" s="13">
        <x:v>0.11111111110000001</x:v>
      </x:c>
      <x:c r="P616" s="13">
        <x:v>4.6296295999999999E-3</x:v>
      </x:c>
      <x:c r="Q616" s="11" t="b">
        <x:v>1</x:v>
      </x:c>
      <x:c r="R616" s="10" t="s">
        <x:v>200</x:v>
      </x:c>
      <x:c r="S616" s="10"/>
      <x:c r="T616" s="12" t="n">
        <x:f t="shared" ca="1" si="42">(COUNTIF($D$596:$D$622,"&lt;"&amp;D616)+(COUNTIF($D$596:$D$622,"="&amp;D616)-1)/2)/26*100</x:f>
        <x:v>61.53846153846154</x:v>
      </x:c>
      <x:c r="U616" s="12" t="n">
        <x:f t="shared" ca="1" si="40">T616*N616</x:f>
        <x:v>2.564102566153846</x:v>
      </x:c>
      <x:c r="V616" s="12" t="n">
        <x:f t="shared" ca="1" si="41">U616/9</x:f>
        <x:v>0.28490028512820514</x:v>
      </x:c>
    </x:row>
    <x:row r="617">
      <x:c r="A617" s="10" t="s">
        <x:v>197</x:v>
      </x:c>
      <x:c r="B617" s="10" t="s">
        <x:v>97</x:v>
      </x:c>
      <x:c r="C617" s="10" t="s">
        <x:v>98</x:v>
      </x:c>
      <x:c r="D617" s="12">
        <x:v>3279.8625980073002</x:v>
      </x:c>
      <x:c r="E617" s="10" t="s">
        <x:v>198</x:v>
      </x:c>
      <x:c r="F617" s="10" t="s">
        <x:v>145</x:v>
      </x:c>
      <x:c r="G617" s="10"/>
      <x:c r="H617" s="10" t="s">
        <x:v>146</x:v>
      </x:c>
      <x:c r="I617" s="10" t="s">
        <x:v>147</x:v>
      </x:c>
      <x:c r="J617" s="10" t="s">
        <x:v>199</x:v>
      </x:c>
      <x:c r="K617" s="10" t="s">
        <x:v>54</x:v>
      </x:c>
      <x:c r="L617" s="10" t="s">
        <x:v>182</x:v>
      </x:c>
      <x:c r="M617" s="10" t="s">
        <x:v>165</x:v>
      </x:c>
      <x:c r="N617" s="13">
        <x:v>4.16666667E-2</x:v>
      </x:c>
      <x:c r="O617" s="13">
        <x:v>0.11111111110000001</x:v>
      </x:c>
      <x:c r="P617" s="13">
        <x:v>4.6296295999999999E-3</x:v>
      </x:c>
      <x:c r="Q617" s="11" t="b">
        <x:v>0</x:v>
      </x:c>
      <x:c r="R617" s="10"/>
      <x:c r="S617" s="10"/>
      <x:c r="T617" s="12" t="n">
        <x:f t="shared" ca="1" si="42">(COUNTIF($D$596:$D$622,"&lt;"&amp;D617)+(COUNTIF($D$596:$D$622,"="&amp;D617)-1)/2)/26*100</x:f>
        <x:v>19.230769230769234</x:v>
      </x:c>
      <x:c r="U617" s="12" t="n">
        <x:f t="shared" ca="1" si="40">T617*N617</x:f>
        <x:v>0.801282051923077</x:v>
      </x:c>
      <x:c r="V617" s="12" t="n">
        <x:f t="shared" ca="1" si="41">U617/9</x:f>
        <x:v>0.08903133910256411</x:v>
      </x:c>
    </x:row>
    <x:row r="618">
      <x:c r="A618" s="10" t="s">
        <x:v>197</x:v>
      </x:c>
      <x:c r="B618" s="10" t="s">
        <x:v>99</x:v>
      </x:c>
      <x:c r="C618" s="10" t="s">
        <x:v>100</x:v>
      </x:c>
      <x:c r="D618" s="12">
        <x:v>2954.8335839074002</x:v>
      </x:c>
      <x:c r="E618" s="10" t="s">
        <x:v>198</x:v>
      </x:c>
      <x:c r="F618" s="10" t="s">
        <x:v>145</x:v>
      </x:c>
      <x:c r="G618" s="10"/>
      <x:c r="H618" s="10" t="s">
        <x:v>146</x:v>
      </x:c>
      <x:c r="I618" s="10" t="s">
        <x:v>147</x:v>
      </x:c>
      <x:c r="J618" s="10" t="s">
        <x:v>199</x:v>
      </x:c>
      <x:c r="K618" s="10" t="s">
        <x:v>54</x:v>
      </x:c>
      <x:c r="L618" s="10" t="s">
        <x:v>182</x:v>
      </x:c>
      <x:c r="M618" s="10" t="s">
        <x:v>165</x:v>
      </x:c>
      <x:c r="N618" s="13">
        <x:v>4.16666667E-2</x:v>
      </x:c>
      <x:c r="O618" s="13">
        <x:v>0.11111111110000001</x:v>
      </x:c>
      <x:c r="P618" s="13">
        <x:v>4.6296295999999999E-3</x:v>
      </x:c>
      <x:c r="Q618" s="11" t="b">
        <x:v>0</x:v>
      </x:c>
      <x:c r="R618" s="10"/>
      <x:c r="S618" s="10"/>
      <x:c r="T618" s="12" t="n">
        <x:f t="shared" ca="1" si="42">(COUNTIF($D$596:$D$622,"&lt;"&amp;D618)+(COUNTIF($D$596:$D$622,"="&amp;D618)-1)/2)/26*100</x:f>
        <x:v>15.384615384615385</x:v>
      </x:c>
      <x:c r="U618" s="12" t="n">
        <x:f t="shared" ca="1" si="40">T618*N618</x:f>
        <x:v>0.6410256415384615</x:v>
      </x:c>
      <x:c r="V618" s="12" t="n">
        <x:f t="shared" ca="1" si="41">U618/9</x:f>
        <x:v>0.07122507128205129</x:v>
      </x:c>
    </x:row>
    <x:row r="619">
      <x:c r="A619" s="10" t="s">
        <x:v>197</x:v>
      </x:c>
      <x:c r="B619" s="10" t="s">
        <x:v>101</x:v>
      </x:c>
      <x:c r="C619" s="10" t="s">
        <x:v>102</x:v>
      </x:c>
      <x:c r="D619" s="12">
        <x:v>827.73719543070001</x:v>
      </x:c>
      <x:c r="E619" s="10" t="s">
        <x:v>198</x:v>
      </x:c>
      <x:c r="F619" s="10" t="s">
        <x:v>145</x:v>
      </x:c>
      <x:c r="G619" s="10"/>
      <x:c r="H619" s="10" t="s">
        <x:v>146</x:v>
      </x:c>
      <x:c r="I619" s="10" t="s">
        <x:v>147</x:v>
      </x:c>
      <x:c r="J619" s="10" t="s">
        <x:v>199</x:v>
      </x:c>
      <x:c r="K619" s="10" t="s">
        <x:v>54</x:v>
      </x:c>
      <x:c r="L619" s="10" t="s">
        <x:v>182</x:v>
      </x:c>
      <x:c r="M619" s="10" t="s">
        <x:v>165</x:v>
      </x:c>
      <x:c r="N619" s="13">
        <x:v>4.16666667E-2</x:v>
      </x:c>
      <x:c r="O619" s="13">
        <x:v>0.11111111110000001</x:v>
      </x:c>
      <x:c r="P619" s="13">
        <x:v>4.6296295999999999E-3</x:v>
      </x:c>
      <x:c r="Q619" s="11" t="b">
        <x:v>0</x:v>
      </x:c>
      <x:c r="R619" s="10"/>
      <x:c r="S619" s="10"/>
      <x:c r="T619" s="12" t="n">
        <x:f t="shared" ca="1" si="42">(COUNTIF($D$596:$D$622,"&lt;"&amp;D619)+(COUNTIF($D$596:$D$622,"="&amp;D619)-1)/2)/26*100</x:f>
        <x:v>0</x:v>
      </x:c>
      <x:c r="U619" s="12" t="n">
        <x:f t="shared" ca="1" si="40">T619*N619</x:f>
        <x:v>0</x:v>
      </x:c>
      <x:c r="V619" s="12" t="n">
        <x:f t="shared" ca="1" si="41">U619/9</x:f>
        <x:v>0</x:v>
      </x:c>
    </x:row>
    <x:row r="620">
      <x:c r="A620" s="10" t="s">
        <x:v>197</x:v>
      </x:c>
      <x:c r="B620" s="10" t="s">
        <x:v>103</x:v>
      </x:c>
      <x:c r="C620" s="10" t="s">
        <x:v>104</x:v>
      </x:c>
      <x:c r="D620" s="12">
        <x:v>14303.361400460401</x:v>
      </x:c>
      <x:c r="E620" s="10" t="s">
        <x:v>198</x:v>
      </x:c>
      <x:c r="F620" s="10" t="s">
        <x:v>145</x:v>
      </x:c>
      <x:c r="G620" s="10"/>
      <x:c r="H620" s="10" t="s">
        <x:v>146</x:v>
      </x:c>
      <x:c r="I620" s="10" t="s">
        <x:v>147</x:v>
      </x:c>
      <x:c r="J620" s="10" t="s">
        <x:v>199</x:v>
      </x:c>
      <x:c r="K620" s="10" t="s">
        <x:v>54</x:v>
      </x:c>
      <x:c r="L620" s="10" t="s">
        <x:v>182</x:v>
      </x:c>
      <x:c r="M620" s="10" t="s">
        <x:v>165</x:v>
      </x:c>
      <x:c r="N620" s="13">
        <x:v>4.16666667E-2</x:v>
      </x:c>
      <x:c r="O620" s="13">
        <x:v>0.11111111110000001</x:v>
      </x:c>
      <x:c r="P620" s="13">
        <x:v>4.6296295999999999E-3</x:v>
      </x:c>
      <x:c r="Q620" s="11" t="b">
        <x:v>0</x:v>
      </x:c>
      <x:c r="R620" s="10"/>
      <x:c r="S620" s="10"/>
      <x:c r="T620" s="12" t="n">
        <x:f t="shared" ca="1" si="42">(COUNTIF($D$596:$D$622,"&lt;"&amp;D620)+(COUNTIF($D$596:$D$622,"="&amp;D620)-1)/2)/26*100</x:f>
        <x:v>92.3076923076923</x:v>
      </x:c>
      <x:c r="U620" s="12" t="n">
        <x:f t="shared" ca="1" si="40">T620*N620</x:f>
        <x:v>3.8461538492307694</x:v>
      </x:c>
      <x:c r="V620" s="12" t="n">
        <x:f t="shared" ca="1" si="41">U620/9</x:f>
        <x:v>0.4273504276923077</x:v>
      </x:c>
    </x:row>
    <x:row r="621">
      <x:c r="A621" s="10" t="s">
        <x:v>197</x:v>
      </x:c>
      <x:c r="B621" s="10" t="s">
        <x:v>105</x:v>
      </x:c>
      <x:c r="C621" s="10" t="s">
        <x:v>106</x:v>
      </x:c>
      <x:c r="D621" s="12">
        <x:v>4269.2766164455998</x:v>
      </x:c>
      <x:c r="E621" s="10" t="s">
        <x:v>198</x:v>
      </x:c>
      <x:c r="F621" s="10" t="s">
        <x:v>145</x:v>
      </x:c>
      <x:c r="G621" s="10"/>
      <x:c r="H621" s="10" t="s">
        <x:v>146</x:v>
      </x:c>
      <x:c r="I621" s="10" t="s">
        <x:v>147</x:v>
      </x:c>
      <x:c r="J621" s="10" t="s">
        <x:v>199</x:v>
      </x:c>
      <x:c r="K621" s="10" t="s">
        <x:v>54</x:v>
      </x:c>
      <x:c r="L621" s="10" t="s">
        <x:v>182</x:v>
      </x:c>
      <x:c r="M621" s="10" t="s">
        <x:v>165</x:v>
      </x:c>
      <x:c r="N621" s="13">
        <x:v>4.16666667E-2</x:v>
      </x:c>
      <x:c r="O621" s="13">
        <x:v>0.11111111110000001</x:v>
      </x:c>
      <x:c r="P621" s="13">
        <x:v>4.6296295999999999E-3</x:v>
      </x:c>
      <x:c r="Q621" s="11" t="b">
        <x:v>0</x:v>
      </x:c>
      <x:c r="R621" s="10"/>
      <x:c r="S621" s="10"/>
      <x:c r="T621" s="12" t="n">
        <x:f t="shared" ca="1" si="42">(COUNTIF($D$596:$D$622,"&lt;"&amp;D621)+(COUNTIF($D$596:$D$622,"="&amp;D621)-1)/2)/26*100</x:f>
        <x:v>34.61538461538461</x:v>
      </x:c>
      <x:c r="U621" s="12" t="n">
        <x:f t="shared" ca="1" si="40">T621*N621</x:f>
        <x:v>1.4423076934615384</x:v>
      </x:c>
      <x:c r="V621" s="12" t="n">
        <x:f t="shared" ca="1" si="41">U621/9</x:f>
        <x:v>0.16025641038461538</x:v>
      </x:c>
    </x:row>
    <x:row r="622">
      <x:c r="A622" s="10" t="s">
        <x:v>197</x:v>
      </x:c>
      <x:c r="B622" s="10" t="s">
        <x:v>107</x:v>
      </x:c>
      <x:c r="C622" s="10" t="s">
        <x:v>108</x:v>
      </x:c>
      <x:c r="D622" s="12">
        <x:v>3391.9311936014001</x:v>
      </x:c>
      <x:c r="E622" s="10" t="s">
        <x:v>198</x:v>
      </x:c>
      <x:c r="F622" s="10" t="s">
        <x:v>145</x:v>
      </x:c>
      <x:c r="G622" s="10"/>
      <x:c r="H622" s="10" t="s">
        <x:v>146</x:v>
      </x:c>
      <x:c r="I622" s="10" t="s">
        <x:v>147</x:v>
      </x:c>
      <x:c r="J622" s="10" t="s">
        <x:v>199</x:v>
      </x:c>
      <x:c r="K622" s="10" t="s">
        <x:v>54</x:v>
      </x:c>
      <x:c r="L622" s="10" t="s">
        <x:v>182</x:v>
      </x:c>
      <x:c r="M622" s="10" t="s">
        <x:v>165</x:v>
      </x:c>
      <x:c r="N622" s="13">
        <x:v>4.16666667E-2</x:v>
      </x:c>
      <x:c r="O622" s="13">
        <x:v>0.11111111110000001</x:v>
      </x:c>
      <x:c r="P622" s="13">
        <x:v>4.6296295999999999E-3</x:v>
      </x:c>
      <x:c r="Q622" s="11" t="b">
        <x:v>0</x:v>
      </x:c>
      <x:c r="R622" s="10"/>
      <x:c r="S622" s="10"/>
      <x:c r="T622" s="12" t="n">
        <x:f t="shared" ca="1" si="42">(COUNTIF($D$596:$D$622,"&lt;"&amp;D622)+(COUNTIF($D$596:$D$622,"="&amp;D622)-1)/2)/26*100</x:f>
        <x:v>23.076923076923077</x:v>
      </x:c>
      <x:c r="U622" s="12" t="n">
        <x:f t="shared" ca="1" si="40">T622*N622</x:f>
        <x:v>0.9615384623076924</x:v>
      </x:c>
      <x:c r="V622" s="12" t="n">
        <x:f t="shared" ca="1" si="41">U622/9</x:f>
        <x:v>0.10683760692307692</x:v>
      </x:c>
    </x:row>
    <x:row r="623">
      <x:c r="A623" s="10" t="s">
        <x:v>201</x:v>
      </x:c>
      <x:c r="B623" s="10" t="s">
        <x:v>48</x:v>
      </x:c>
      <x:c r="C623" s="10" t="s">
        <x:v>49</x:v>
      </x:c>
      <x:c r="D623" s="12">
        <x:v>52.08</x:v>
      </x:c>
      <x:c r="E623" s="10" t="s">
        <x:v>202</x:v>
      </x:c>
      <x:c r="F623" s="10" t="s">
        <x:v>145</x:v>
      </x:c>
      <x:c r="G623" s="10"/>
      <x:c r="H623" s="10" t="s">
        <x:v>146</x:v>
      </x:c>
      <x:c r="I623" s="10" t="s">
        <x:v>147</x:v>
      </x:c>
      <x:c r="J623" s="10" t="s">
        <x:v>203</x:v>
      </x:c>
      <x:c r="K623" s="10" t="s">
        <x:v>54</x:v>
      </x:c>
      <x:c r="L623" s="10" t="s">
        <x:v>182</x:v>
      </x:c>
      <x:c r="M623" s="10" t="s">
        <x:v>165</x:v>
      </x:c>
      <x:c r="N623" s="13">
        <x:v>4.16666667E-2</x:v>
      </x:c>
      <x:c r="O623" s="13">
        <x:v>0.11111111110000001</x:v>
      </x:c>
      <x:c r="P623" s="13">
        <x:v>4.6296295999999999E-3</x:v>
      </x:c>
      <x:c r="Q623" s="11" t="b">
        <x:v>0</x:v>
      </x:c>
      <x:c r="R623" s="10"/>
      <x:c r="S623" s="10"/>
      <x:c r="T623" s="12" t="n">
        <x:f t="shared" ref="T623:T649" ca="1" si="43">(COUNTIF($D$623:$D$649,"&lt;"&amp;D623)+(COUNTIF($D$623:$D$649,"="&amp;D623)-1)/2)/26*100</x:f>
        <x:v>50</x:v>
      </x:c>
      <x:c r="U623" s="12" t="n">
        <x:f t="shared" ca="1" si="40">T623*N623</x:f>
        <x:v>2.083333335</x:v>
      </x:c>
      <x:c r="V623" s="12" t="n">
        <x:f t="shared" ca="1" si="41">U623/9</x:f>
        <x:v>0.23148148166666666</x:v>
      </x:c>
    </x:row>
    <x:row r="624">
      <x:c r="A624" s="10" t="s">
        <x:v>201</x:v>
      </x:c>
      <x:c r="B624" s="10" t="s">
        <x:v>57</x:v>
      </x:c>
      <x:c r="C624" s="10" t="s">
        <x:v>58</x:v>
      </x:c>
      <x:c r="D624" s="12">
        <x:v>61.62</x:v>
      </x:c>
      <x:c r="E624" s="10" t="s">
        <x:v>202</x:v>
      </x:c>
      <x:c r="F624" s="10" t="s">
        <x:v>145</x:v>
      </x:c>
      <x:c r="G624" s="10"/>
      <x:c r="H624" s="10" t="s">
        <x:v>146</x:v>
      </x:c>
      <x:c r="I624" s="10" t="s">
        <x:v>147</x:v>
      </x:c>
      <x:c r="J624" s="10" t="s">
        <x:v>203</x:v>
      </x:c>
      <x:c r="K624" s="10" t="s">
        <x:v>54</x:v>
      </x:c>
      <x:c r="L624" s="10" t="s">
        <x:v>182</x:v>
      </x:c>
      <x:c r="M624" s="10" t="s">
        <x:v>165</x:v>
      </x:c>
      <x:c r="N624" s="13">
        <x:v>4.16666667E-2</x:v>
      </x:c>
      <x:c r="O624" s="13">
        <x:v>0.11111111110000001</x:v>
      </x:c>
      <x:c r="P624" s="13">
        <x:v>4.6296295999999999E-3</x:v>
      </x:c>
      <x:c r="Q624" s="11" t="b">
        <x:v>0</x:v>
      </x:c>
      <x:c r="R624" s="10"/>
      <x:c r="S624" s="10"/>
      <x:c r="T624" s="12" t="n">
        <x:f t="shared" ca="1" si="43">(COUNTIF($D$623:$D$649,"&lt;"&amp;D624)+(COUNTIF($D$623:$D$649,"="&amp;D624)-1)/2)/26*100</x:f>
        <x:v>73.07692307692307</x:v>
      </x:c>
      <x:c r="U624" s="12" t="n">
        <x:f t="shared" ca="1" si="40">T624*N624</x:f>
        <x:v>3.044871797307692</x:v>
      </x:c>
      <x:c r="V624" s="12" t="n">
        <x:f t="shared" ca="1" si="41">U624/9</x:f>
        <x:v>0.3383190885897436</x:v>
      </x:c>
    </x:row>
    <x:row r="625">
      <x:c r="A625" s="10" t="s">
        <x:v>201</x:v>
      </x:c>
      <x:c r="B625" s="10" t="s">
        <x:v>59</x:v>
      </x:c>
      <x:c r="C625" s="10" t="s">
        <x:v>60</x:v>
      </x:c>
      <x:c r="D625" s="12">
        <x:v>17.829999999999998</x:v>
      </x:c>
      <x:c r="E625" s="10" t="s">
        <x:v>202</x:v>
      </x:c>
      <x:c r="F625" s="10" t="s">
        <x:v>145</x:v>
      </x:c>
      <x:c r="G625" s="10"/>
      <x:c r="H625" s="10" t="s">
        <x:v>146</x:v>
      </x:c>
      <x:c r="I625" s="10" t="s">
        <x:v>147</x:v>
      </x:c>
      <x:c r="J625" s="10" t="s">
        <x:v>203</x:v>
      </x:c>
      <x:c r="K625" s="10" t="s">
        <x:v>54</x:v>
      </x:c>
      <x:c r="L625" s="10" t="s">
        <x:v>182</x:v>
      </x:c>
      <x:c r="M625" s="10" t="s">
        <x:v>165</x:v>
      </x:c>
      <x:c r="N625" s="13">
        <x:v>4.16666667E-2</x:v>
      </x:c>
      <x:c r="O625" s="13">
        <x:v>0.11111111110000001</x:v>
      </x:c>
      <x:c r="P625" s="13">
        <x:v>4.6296295999999999E-3</x:v>
      </x:c>
      <x:c r="Q625" s="11" t="b">
        <x:v>0</x:v>
      </x:c>
      <x:c r="R625" s="10"/>
      <x:c r="S625" s="10"/>
      <x:c r="T625" s="12" t="n">
        <x:f t="shared" ca="1" si="43">(COUNTIF($D$623:$D$649,"&lt;"&amp;D625)+(COUNTIF($D$623:$D$649,"="&amp;D625)-1)/2)/26*100</x:f>
        <x:v>0</x:v>
      </x:c>
      <x:c r="U625" s="12" t="n">
        <x:f t="shared" ca="1" si="40">T625*N625</x:f>
        <x:v>0</x:v>
      </x:c>
      <x:c r="V625" s="12" t="n">
        <x:f t="shared" ca="1" si="41">U625/9</x:f>
        <x:v>0</x:v>
      </x:c>
    </x:row>
    <x:row r="626">
      <x:c r="A626" s="10" t="s">
        <x:v>201</x:v>
      </x:c>
      <x:c r="B626" s="10" t="s">
        <x:v>61</x:v>
      </x:c>
      <x:c r="C626" s="10" t="s">
        <x:v>62</x:v>
      </x:c>
      <x:c r="D626" s="12">
        <x:v>51.38</x:v>
      </x:c>
      <x:c r="E626" s="10" t="s">
        <x:v>202</x:v>
      </x:c>
      <x:c r="F626" s="10" t="s">
        <x:v>145</x:v>
      </x:c>
      <x:c r="G626" s="10"/>
      <x:c r="H626" s="10" t="s">
        <x:v>146</x:v>
      </x:c>
      <x:c r="I626" s="10" t="s">
        <x:v>147</x:v>
      </x:c>
      <x:c r="J626" s="10" t="s">
        <x:v>203</x:v>
      </x:c>
      <x:c r="K626" s="10" t="s">
        <x:v>54</x:v>
      </x:c>
      <x:c r="L626" s="10" t="s">
        <x:v>182</x:v>
      </x:c>
      <x:c r="M626" s="10" t="s">
        <x:v>165</x:v>
      </x:c>
      <x:c r="N626" s="13">
        <x:v>4.16666667E-2</x:v>
      </x:c>
      <x:c r="O626" s="13">
        <x:v>0.11111111110000001</x:v>
      </x:c>
      <x:c r="P626" s="13">
        <x:v>4.6296295999999999E-3</x:v>
      </x:c>
      <x:c r="Q626" s="11" t="b">
        <x:v>0</x:v>
      </x:c>
      <x:c r="R626" s="10"/>
      <x:c r="S626" s="10"/>
      <x:c r="T626" s="12" t="n">
        <x:f t="shared" ca="1" si="43">(COUNTIF($D$623:$D$649,"&lt;"&amp;D626)+(COUNTIF($D$623:$D$649,"="&amp;D626)-1)/2)/26*100</x:f>
        <x:v>46.15384615384615</x:v>
      </x:c>
      <x:c r="U626" s="12" t="n">
        <x:f t="shared" ca="1" si="40">T626*N626</x:f>
        <x:v>1.9230769246153847</x:v>
      </x:c>
      <x:c r="V626" s="12" t="n">
        <x:f t="shared" ca="1" si="41">U626/9</x:f>
        <x:v>0.21367521384615384</x:v>
      </x:c>
    </x:row>
    <x:row r="627">
      <x:c r="A627" s="10" t="s">
        <x:v>201</x:v>
      </x:c>
      <x:c r="B627" s="10" t="s">
        <x:v>63</x:v>
      </x:c>
      <x:c r="C627" s="10" t="s">
        <x:v>64</x:v>
      </x:c>
      <x:c r="D627" s="12">
        <x:v>54.9</x:v>
      </x:c>
      <x:c r="E627" s="10" t="s">
        <x:v>202</x:v>
      </x:c>
      <x:c r="F627" s="10" t="s">
        <x:v>145</x:v>
      </x:c>
      <x:c r="G627" s="10"/>
      <x:c r="H627" s="10" t="s">
        <x:v>146</x:v>
      </x:c>
      <x:c r="I627" s="10" t="s">
        <x:v>147</x:v>
      </x:c>
      <x:c r="J627" s="10" t="s">
        <x:v>203</x:v>
      </x:c>
      <x:c r="K627" s="10" t="s">
        <x:v>54</x:v>
      </x:c>
      <x:c r="L627" s="10" t="s">
        <x:v>182</x:v>
      </x:c>
      <x:c r="M627" s="10" t="s">
        <x:v>165</x:v>
      </x:c>
      <x:c r="N627" s="13">
        <x:v>4.16666667E-2</x:v>
      </x:c>
      <x:c r="O627" s="13">
        <x:v>0.11111111110000001</x:v>
      </x:c>
      <x:c r="P627" s="13">
        <x:v>4.6296295999999999E-3</x:v>
      </x:c>
      <x:c r="Q627" s="11" t="b">
        <x:v>0</x:v>
      </x:c>
      <x:c r="R627" s="10"/>
      <x:c r="S627" s="10"/>
      <x:c r="T627" s="12" t="n">
        <x:f t="shared" ca="1" si="43">(COUNTIF($D$623:$D$649,"&lt;"&amp;D627)+(COUNTIF($D$623:$D$649,"="&amp;D627)-1)/2)/26*100</x:f>
        <x:v>61.53846153846154</x:v>
      </x:c>
      <x:c r="U627" s="12" t="n">
        <x:f t="shared" ca="1" si="40">T627*N627</x:f>
        <x:v>2.564102566153846</x:v>
      </x:c>
      <x:c r="V627" s="12" t="n">
        <x:f t="shared" ca="1" si="41">U627/9</x:f>
        <x:v>0.28490028512820514</x:v>
      </x:c>
    </x:row>
    <x:row r="628">
      <x:c r="A628" s="10" t="s">
        <x:v>201</x:v>
      </x:c>
      <x:c r="B628" s="10" t="s">
        <x:v>65</x:v>
      </x:c>
      <x:c r="C628" s="10" t="s">
        <x:v>66</x:v>
      </x:c>
      <x:c r="D628" s="12">
        <x:v>53.91</x:v>
      </x:c>
      <x:c r="E628" s="10" t="s">
        <x:v>202</x:v>
      </x:c>
      <x:c r="F628" s="10" t="s">
        <x:v>145</x:v>
      </x:c>
      <x:c r="G628" s="10"/>
      <x:c r="H628" s="10" t="s">
        <x:v>146</x:v>
      </x:c>
      <x:c r="I628" s="10" t="s">
        <x:v>147</x:v>
      </x:c>
      <x:c r="J628" s="10" t="s">
        <x:v>203</x:v>
      </x:c>
      <x:c r="K628" s="10" t="s">
        <x:v>54</x:v>
      </x:c>
      <x:c r="L628" s="10" t="s">
        <x:v>182</x:v>
      </x:c>
      <x:c r="M628" s="10" t="s">
        <x:v>165</x:v>
      </x:c>
      <x:c r="N628" s="13">
        <x:v>4.16666667E-2</x:v>
      </x:c>
      <x:c r="O628" s="13">
        <x:v>0.11111111110000001</x:v>
      </x:c>
      <x:c r="P628" s="13">
        <x:v>4.6296295999999999E-3</x:v>
      </x:c>
      <x:c r="Q628" s="11" t="b">
        <x:v>0</x:v>
      </x:c>
      <x:c r="R628" s="10"/>
      <x:c r="S628" s="10"/>
      <x:c r="T628" s="12" t="n">
        <x:f t="shared" ca="1" si="43">(COUNTIF($D$623:$D$649,"&lt;"&amp;D628)+(COUNTIF($D$623:$D$649,"="&amp;D628)-1)/2)/26*100</x:f>
        <x:v>53.84615384615385</x:v>
      </x:c>
      <x:c r="U628" s="12" t="n">
        <x:f t="shared" ca="1" si="40">T628*N628</x:f>
        <x:v>2.2435897453846154</x:v>
      </x:c>
      <x:c r="V628" s="12" t="n">
        <x:f t="shared" ca="1" si="41">U628/9</x:f>
        <x:v>0.2492877494871795</x:v>
      </x:c>
    </x:row>
    <x:row r="629">
      <x:c r="A629" s="10" t="s">
        <x:v>201</x:v>
      </x:c>
      <x:c r="B629" s="10" t="s">
        <x:v>67</x:v>
      </x:c>
      <x:c r="C629" s="10" t="s">
        <x:v>68</x:v>
      </x:c>
      <x:c r="D629" s="12">
        <x:v>68.88</x:v>
      </x:c>
      <x:c r="E629" s="10" t="s">
        <x:v>202</x:v>
      </x:c>
      <x:c r="F629" s="10" t="s">
        <x:v>145</x:v>
      </x:c>
      <x:c r="G629" s="10"/>
      <x:c r="H629" s="10" t="s">
        <x:v>146</x:v>
      </x:c>
      <x:c r="I629" s="10" t="s">
        <x:v>147</x:v>
      </x:c>
      <x:c r="J629" s="10" t="s">
        <x:v>203</x:v>
      </x:c>
      <x:c r="K629" s="10" t="s">
        <x:v>54</x:v>
      </x:c>
      <x:c r="L629" s="10" t="s">
        <x:v>182</x:v>
      </x:c>
      <x:c r="M629" s="10" t="s">
        <x:v>165</x:v>
      </x:c>
      <x:c r="N629" s="13">
        <x:v>4.16666667E-2</x:v>
      </x:c>
      <x:c r="O629" s="13">
        <x:v>0.11111111110000001</x:v>
      </x:c>
      <x:c r="P629" s="13">
        <x:v>4.6296295999999999E-3</x:v>
      </x:c>
      <x:c r="Q629" s="11" t="b">
        <x:v>0</x:v>
      </x:c>
      <x:c r="R629" s="10"/>
      <x:c r="S629" s="10"/>
      <x:c r="T629" s="12" t="n">
        <x:f t="shared" ca="1" si="43">(COUNTIF($D$623:$D$649,"&lt;"&amp;D629)+(COUNTIF($D$623:$D$649,"="&amp;D629)-1)/2)/26*100</x:f>
        <x:v>80.76923076923077</x:v>
      </x:c>
      <x:c r="U629" s="12" t="n">
        <x:f t="shared" ca="1" si="40">T629*N629</x:f>
        <x:v>3.365384618076923</x:v>
      </x:c>
      <x:c r="V629" s="12" t="n">
        <x:f t="shared" ca="1" si="41">U629/9</x:f>
        <x:v>0.37393162423076926</x:v>
      </x:c>
    </x:row>
    <x:row r="630">
      <x:c r="A630" s="10" t="s">
        <x:v>201</x:v>
      </x:c>
      <x:c r="B630" s="10" t="s">
        <x:v>69</x:v>
      </x:c>
      <x:c r="C630" s="10" t="s">
        <x:v>70</x:v>
      </x:c>
      <x:c r="D630" s="12">
        <x:v>60.66</x:v>
      </x:c>
      <x:c r="E630" s="10" t="s">
        <x:v>202</x:v>
      </x:c>
      <x:c r="F630" s="10" t="s">
        <x:v>145</x:v>
      </x:c>
      <x:c r="G630" s="10"/>
      <x:c r="H630" s="10" t="s">
        <x:v>146</x:v>
      </x:c>
      <x:c r="I630" s="10" t="s">
        <x:v>147</x:v>
      </x:c>
      <x:c r="J630" s="10" t="s">
        <x:v>203</x:v>
      </x:c>
      <x:c r="K630" s="10" t="s">
        <x:v>54</x:v>
      </x:c>
      <x:c r="L630" s="10" t="s">
        <x:v>182</x:v>
      </x:c>
      <x:c r="M630" s="10" t="s">
        <x:v>165</x:v>
      </x:c>
      <x:c r="N630" s="13">
        <x:v>4.16666667E-2</x:v>
      </x:c>
      <x:c r="O630" s="13">
        <x:v>0.11111111110000001</x:v>
      </x:c>
      <x:c r="P630" s="13">
        <x:v>4.6296295999999999E-3</x:v>
      </x:c>
      <x:c r="Q630" s="11" t="b">
        <x:v>0</x:v>
      </x:c>
      <x:c r="R630" s="10"/>
      <x:c r="S630" s="10"/>
      <x:c r="T630" s="12" t="n">
        <x:f t="shared" ca="1" si="43">(COUNTIF($D$623:$D$649,"&lt;"&amp;D630)+(COUNTIF($D$623:$D$649,"="&amp;D630)-1)/2)/26*100</x:f>
        <x:v>69.23076923076923</x:v>
      </x:c>
      <x:c r="U630" s="12" t="n">
        <x:f t="shared" ca="1" si="40">T630*N630</x:f>
        <x:v>2.884615386923077</x:v>
      </x:c>
      <x:c r="V630" s="12" t="n">
        <x:f t="shared" ca="1" si="41">U630/9</x:f>
        <x:v>0.32051282076923077</x:v>
      </x:c>
    </x:row>
    <x:row r="631">
      <x:c r="A631" s="10" t="s">
        <x:v>201</x:v>
      </x:c>
      <x:c r="B631" s="10" t="s">
        <x:v>71</x:v>
      </x:c>
      <x:c r="C631" s="10" t="s">
        <x:v>72</x:v>
      </x:c>
      <x:c r="D631" s="12">
        <x:v>24.33</x:v>
      </x:c>
      <x:c r="E631" s="10" t="s">
        <x:v>202</x:v>
      </x:c>
      <x:c r="F631" s="10" t="s">
        <x:v>145</x:v>
      </x:c>
      <x:c r="G631" s="10"/>
      <x:c r="H631" s="10" t="s">
        <x:v>146</x:v>
      </x:c>
      <x:c r="I631" s="10" t="s">
        <x:v>147</x:v>
      </x:c>
      <x:c r="J631" s="10" t="s">
        <x:v>203</x:v>
      </x:c>
      <x:c r="K631" s="10" t="s">
        <x:v>54</x:v>
      </x:c>
      <x:c r="L631" s="10" t="s">
        <x:v>182</x:v>
      </x:c>
      <x:c r="M631" s="10" t="s">
        <x:v>165</x:v>
      </x:c>
      <x:c r="N631" s="13">
        <x:v>4.16666667E-2</x:v>
      </x:c>
      <x:c r="O631" s="13">
        <x:v>0.11111111110000001</x:v>
      </x:c>
      <x:c r="P631" s="13">
        <x:v>4.6296295999999999E-3</x:v>
      </x:c>
      <x:c r="Q631" s="11" t="b">
        <x:v>0</x:v>
      </x:c>
      <x:c r="R631" s="10"/>
      <x:c r="S631" s="10"/>
      <x:c r="T631" s="12" t="n">
        <x:f t="shared" ca="1" si="43">(COUNTIF($D$623:$D$649,"&lt;"&amp;D631)+(COUNTIF($D$623:$D$649,"="&amp;D631)-1)/2)/26*100</x:f>
        <x:v>3.8461538461538463</x:v>
      </x:c>
      <x:c r="U631" s="12" t="n">
        <x:f t="shared" ca="1" si="40">T631*N631</x:f>
        <x:v>0.16025641038461538</x:v>
      </x:c>
      <x:c r="V631" s="12" t="n">
        <x:f t="shared" ca="1" si="41">U631/9</x:f>
        <x:v>0.01780626782051282</x:v>
      </x:c>
    </x:row>
    <x:row r="632">
      <x:c r="A632" s="10" t="s">
        <x:v>201</x:v>
      </x:c>
      <x:c r="B632" s="10" t="s">
        <x:v>73</x:v>
      </x:c>
      <x:c r="C632" s="10" t="s">
        <x:v>74</x:v>
      </x:c>
      <x:c r="D632" s="12">
        <x:v>41.65</x:v>
      </x:c>
      <x:c r="E632" s="10" t="s">
        <x:v>202</x:v>
      </x:c>
      <x:c r="F632" s="10" t="s">
        <x:v>145</x:v>
      </x:c>
      <x:c r="G632" s="10"/>
      <x:c r="H632" s="10" t="s">
        <x:v>146</x:v>
      </x:c>
      <x:c r="I632" s="10" t="s">
        <x:v>147</x:v>
      </x:c>
      <x:c r="J632" s="10" t="s">
        <x:v>203</x:v>
      </x:c>
      <x:c r="K632" s="10" t="s">
        <x:v>54</x:v>
      </x:c>
      <x:c r="L632" s="10" t="s">
        <x:v>182</x:v>
      </x:c>
      <x:c r="M632" s="10" t="s">
        <x:v>165</x:v>
      </x:c>
      <x:c r="N632" s="13">
        <x:v>4.16666667E-2</x:v>
      </x:c>
      <x:c r="O632" s="13">
        <x:v>0.11111111110000001</x:v>
      </x:c>
      <x:c r="P632" s="13">
        <x:v>4.6296295999999999E-3</x:v>
      </x:c>
      <x:c r="Q632" s="11" t="b">
        <x:v>0</x:v>
      </x:c>
      <x:c r="R632" s="10"/>
      <x:c r="S632" s="10"/>
      <x:c r="T632" s="12" t="n">
        <x:f t="shared" ca="1" si="43">(COUNTIF($D$623:$D$649,"&lt;"&amp;D632)+(COUNTIF($D$623:$D$649,"="&amp;D632)-1)/2)/26*100</x:f>
        <x:v>23.076923076923077</x:v>
      </x:c>
      <x:c r="U632" s="12" t="n">
        <x:f t="shared" ca="1" si="40">T632*N632</x:f>
        <x:v>0.9615384623076924</x:v>
      </x:c>
      <x:c r="V632" s="12" t="n">
        <x:f t="shared" ca="1" si="41">U632/9</x:f>
        <x:v>0.10683760692307692</x:v>
      </x:c>
    </x:row>
    <x:row r="633">
      <x:c r="A633" s="10" t="s">
        <x:v>201</x:v>
      </x:c>
      <x:c r="B633" s="10" t="s">
        <x:v>75</x:v>
      </x:c>
      <x:c r="C633" s="10" t="s">
        <x:v>76</x:v>
      </x:c>
      <x:c r="D633" s="12">
        <x:v>79.209999999999994</x:v>
      </x:c>
      <x:c r="E633" s="10" t="s">
        <x:v>202</x:v>
      </x:c>
      <x:c r="F633" s="10" t="s">
        <x:v>145</x:v>
      </x:c>
      <x:c r="G633" s="10"/>
      <x:c r="H633" s="10" t="s">
        <x:v>146</x:v>
      </x:c>
      <x:c r="I633" s="10" t="s">
        <x:v>147</x:v>
      </x:c>
      <x:c r="J633" s="10" t="s">
        <x:v>203</x:v>
      </x:c>
      <x:c r="K633" s="10" t="s">
        <x:v>54</x:v>
      </x:c>
      <x:c r="L633" s="10" t="s">
        <x:v>182</x:v>
      </x:c>
      <x:c r="M633" s="10" t="s">
        <x:v>165</x:v>
      </x:c>
      <x:c r="N633" s="13">
        <x:v>4.16666667E-2</x:v>
      </x:c>
      <x:c r="O633" s="13">
        <x:v>0.11111111110000001</x:v>
      </x:c>
      <x:c r="P633" s="13">
        <x:v>4.6296295999999999E-3</x:v>
      </x:c>
      <x:c r="Q633" s="11" t="b">
        <x:v>0</x:v>
      </x:c>
      <x:c r="R633" s="10"/>
      <x:c r="S633" s="10"/>
      <x:c r="T633" s="12" t="n">
        <x:f t="shared" ca="1" si="43">(COUNTIF($D$623:$D$649,"&lt;"&amp;D633)+(COUNTIF($D$623:$D$649,"="&amp;D633)-1)/2)/26*100</x:f>
        <x:v>100</x:v>
      </x:c>
      <x:c r="U633" s="12" t="n">
        <x:f t="shared" ca="1" si="40">T633*N633</x:f>
        <x:v>4.16666667</x:v>
      </x:c>
      <x:c r="V633" s="12" t="n">
        <x:f t="shared" ca="1" si="41">U633/9</x:f>
        <x:v>0.4629629633333333</x:v>
      </x:c>
    </x:row>
    <x:row r="634">
      <x:c r="A634" s="10" t="s">
        <x:v>201</x:v>
      </x:c>
      <x:c r="B634" s="10" t="s">
        <x:v>77</x:v>
      </x:c>
      <x:c r="C634" s="10" t="s">
        <x:v>78</x:v>
      </x:c>
      <x:c r="D634" s="12">
        <x:v>40.409999999999997</x:v>
      </x:c>
      <x:c r="E634" s="10" t="s">
        <x:v>202</x:v>
      </x:c>
      <x:c r="F634" s="10" t="s">
        <x:v>145</x:v>
      </x:c>
      <x:c r="G634" s="10"/>
      <x:c r="H634" s="10" t="s">
        <x:v>146</x:v>
      </x:c>
      <x:c r="I634" s="10" t="s">
        <x:v>147</x:v>
      </x:c>
      <x:c r="J634" s="10" t="s">
        <x:v>203</x:v>
      </x:c>
      <x:c r="K634" s="10" t="s">
        <x:v>54</x:v>
      </x:c>
      <x:c r="L634" s="10" t="s">
        <x:v>182</x:v>
      </x:c>
      <x:c r="M634" s="10" t="s">
        <x:v>165</x:v>
      </x:c>
      <x:c r="N634" s="13">
        <x:v>4.16666667E-2</x:v>
      </x:c>
      <x:c r="O634" s="13">
        <x:v>0.11111111110000001</x:v>
      </x:c>
      <x:c r="P634" s="13">
        <x:v>4.6296295999999999E-3</x:v>
      </x:c>
      <x:c r="Q634" s="11" t="b">
        <x:v>0</x:v>
      </x:c>
      <x:c r="R634" s="10"/>
      <x:c r="S634" s="10"/>
      <x:c r="T634" s="12" t="n">
        <x:f t="shared" ca="1" si="43">(COUNTIF($D$623:$D$649,"&lt;"&amp;D634)+(COUNTIF($D$623:$D$649,"="&amp;D634)-1)/2)/26*100</x:f>
        <x:v>19.230769230769234</x:v>
      </x:c>
      <x:c r="U634" s="12" t="n">
        <x:f t="shared" ca="1" si="40">T634*N634</x:f>
        <x:v>0.801282051923077</x:v>
      </x:c>
      <x:c r="V634" s="12" t="n">
        <x:f t="shared" ca="1" si="41">U634/9</x:f>
        <x:v>0.08903133910256411</x:v>
      </x:c>
    </x:row>
    <x:row r="635">
      <x:c r="A635" s="10" t="s">
        <x:v>201</x:v>
      </x:c>
      <x:c r="B635" s="10" t="s">
        <x:v>79</x:v>
      </x:c>
      <x:c r="C635" s="10" t="s">
        <x:v>80</x:v>
      </x:c>
      <x:c r="D635" s="12">
        <x:v>46.61</x:v>
      </x:c>
      <x:c r="E635" s="10" t="s">
        <x:v>202</x:v>
      </x:c>
      <x:c r="F635" s="10" t="s">
        <x:v>145</x:v>
      </x:c>
      <x:c r="G635" s="10"/>
      <x:c r="H635" s="10" t="s">
        <x:v>146</x:v>
      </x:c>
      <x:c r="I635" s="10" t="s">
        <x:v>147</x:v>
      </x:c>
      <x:c r="J635" s="10" t="s">
        <x:v>203</x:v>
      </x:c>
      <x:c r="K635" s="10" t="s">
        <x:v>54</x:v>
      </x:c>
      <x:c r="L635" s="10" t="s">
        <x:v>182</x:v>
      </x:c>
      <x:c r="M635" s="10" t="s">
        <x:v>165</x:v>
      </x:c>
      <x:c r="N635" s="13">
        <x:v>4.16666667E-2</x:v>
      </x:c>
      <x:c r="O635" s="13">
        <x:v>0.11111111110000001</x:v>
      </x:c>
      <x:c r="P635" s="13">
        <x:v>4.6296295999999999E-3</x:v>
      </x:c>
      <x:c r="Q635" s="11" t="b">
        <x:v>0</x:v>
      </x:c>
      <x:c r="R635" s="10"/>
      <x:c r="S635" s="10"/>
      <x:c r="T635" s="12" t="n">
        <x:f t="shared" ca="1" si="43">(COUNTIF($D$623:$D$649,"&lt;"&amp;D635)+(COUNTIF($D$623:$D$649,"="&amp;D635)-1)/2)/26*100</x:f>
        <x:v>30.76923076923077</x:v>
      </x:c>
      <x:c r="U635" s="12" t="n">
        <x:f t="shared" ca="1" si="40">T635*N635</x:f>
        <x:v>1.282051283076923</x:v>
      </x:c>
      <x:c r="V635" s="12" t="n">
        <x:f t="shared" ca="1" si="41">U635/9</x:f>
        <x:v>0.14245014256410257</x:v>
      </x:c>
    </x:row>
    <x:row r="636">
      <x:c r="A636" s="10" t="s">
        <x:v>201</x:v>
      </x:c>
      <x:c r="B636" s="10" t="s">
        <x:v>81</x:v>
      </x:c>
      <x:c r="C636" s="10" t="s">
        <x:v>82</x:v>
      </x:c>
      <x:c r="D636" s="12">
        <x:v>47.96</x:v>
      </x:c>
      <x:c r="E636" s="10" t="s">
        <x:v>202</x:v>
      </x:c>
      <x:c r="F636" s="10" t="s">
        <x:v>145</x:v>
      </x:c>
      <x:c r="G636" s="10"/>
      <x:c r="H636" s="10" t="s">
        <x:v>146</x:v>
      </x:c>
      <x:c r="I636" s="10" t="s">
        <x:v>147</x:v>
      </x:c>
      <x:c r="J636" s="10" t="s">
        <x:v>203</x:v>
      </x:c>
      <x:c r="K636" s="10" t="s">
        <x:v>54</x:v>
      </x:c>
      <x:c r="L636" s="10" t="s">
        <x:v>182</x:v>
      </x:c>
      <x:c r="M636" s="10" t="s">
        <x:v>165</x:v>
      </x:c>
      <x:c r="N636" s="13">
        <x:v>4.16666667E-2</x:v>
      </x:c>
      <x:c r="O636" s="13">
        <x:v>0.11111111110000001</x:v>
      </x:c>
      <x:c r="P636" s="13">
        <x:v>4.6296295999999999E-3</x:v>
      </x:c>
      <x:c r="Q636" s="11" t="b">
        <x:v>0</x:v>
      </x:c>
      <x:c r="R636" s="10"/>
      <x:c r="S636" s="10"/>
      <x:c r="T636" s="12" t="n">
        <x:f t="shared" ca="1" si="43">(COUNTIF($D$623:$D$649,"&lt;"&amp;D636)+(COUNTIF($D$623:$D$649,"="&amp;D636)-1)/2)/26*100</x:f>
        <x:v>38.46153846153847</x:v>
      </x:c>
      <x:c r="U636" s="12" t="n">
        <x:f t="shared" ca="1" si="40">T636*N636</x:f>
        <x:v>1.602564103846154</x:v>
      </x:c>
      <x:c r="V636" s="12" t="n">
        <x:f t="shared" ca="1" si="41">U636/9</x:f>
        <x:v>0.17806267820512822</x:v>
      </x:c>
    </x:row>
    <x:row r="637">
      <x:c r="A637" s="10" t="s">
        <x:v>201</x:v>
      </x:c>
      <x:c r="B637" s="10" t="s">
        <x:v>83</x:v>
      </x:c>
      <x:c r="C637" s="10" t="s">
        <x:v>84</x:v>
      </x:c>
      <x:c r="D637" s="12">
        <x:v>73.040000000000006</x:v>
      </x:c>
      <x:c r="E637" s="10" t="s">
        <x:v>202</x:v>
      </x:c>
      <x:c r="F637" s="10" t="s">
        <x:v>145</x:v>
      </x:c>
      <x:c r="G637" s="10"/>
      <x:c r="H637" s="10" t="s">
        <x:v>146</x:v>
      </x:c>
      <x:c r="I637" s="10" t="s">
        <x:v>147</x:v>
      </x:c>
      <x:c r="J637" s="10" t="s">
        <x:v>203</x:v>
      </x:c>
      <x:c r="K637" s="10" t="s">
        <x:v>54</x:v>
      </x:c>
      <x:c r="L637" s="10" t="s">
        <x:v>182</x:v>
      </x:c>
      <x:c r="M637" s="10" t="s">
        <x:v>165</x:v>
      </x:c>
      <x:c r="N637" s="13">
        <x:v>4.16666667E-2</x:v>
      </x:c>
      <x:c r="O637" s="13">
        <x:v>0.11111111110000001</x:v>
      </x:c>
      <x:c r="P637" s="13">
        <x:v>4.6296295999999999E-3</x:v>
      </x:c>
      <x:c r="Q637" s="11" t="b">
        <x:v>0</x:v>
      </x:c>
      <x:c r="R637" s="10"/>
      <x:c r="S637" s="10"/>
      <x:c r="T637" s="12" t="n">
        <x:f t="shared" ca="1" si="43">(COUNTIF($D$623:$D$649,"&lt;"&amp;D637)+(COUNTIF($D$623:$D$649,"="&amp;D637)-1)/2)/26*100</x:f>
        <x:v>88.46153846153845</x:v>
      </x:c>
      <x:c r="U637" s="12" t="n">
        <x:f t="shared" ca="1" si="40">T637*N637</x:f>
        <x:v>3.6858974388461534</x:v>
      </x:c>
      <x:c r="V637" s="12" t="n">
        <x:f t="shared" ca="1" si="41">U637/9</x:f>
        <x:v>0.4095441598717948</x:v>
      </x:c>
    </x:row>
    <x:row r="638">
      <x:c r="A638" s="10" t="s">
        <x:v>201</x:v>
      </x:c>
      <x:c r="B638" s="10" t="s">
        <x:v>85</x:v>
      </x:c>
      <x:c r="C638" s="10" t="s">
        <x:v>86</x:v>
      </x:c>
      <x:c r="D638" s="12">
        <x:v>75.599999999999994</x:v>
      </x:c>
      <x:c r="E638" s="10" t="s">
        <x:v>202</x:v>
      </x:c>
      <x:c r="F638" s="10" t="s">
        <x:v>145</x:v>
      </x:c>
      <x:c r="G638" s="10"/>
      <x:c r="H638" s="10" t="s">
        <x:v>146</x:v>
      </x:c>
      <x:c r="I638" s="10" t="s">
        <x:v>147</x:v>
      </x:c>
      <x:c r="J638" s="10" t="s">
        <x:v>203</x:v>
      </x:c>
      <x:c r="K638" s="10" t="s">
        <x:v>54</x:v>
      </x:c>
      <x:c r="L638" s="10" t="s">
        <x:v>182</x:v>
      </x:c>
      <x:c r="M638" s="10" t="s">
        <x:v>165</x:v>
      </x:c>
      <x:c r="N638" s="13">
        <x:v>4.16666667E-2</x:v>
      </x:c>
      <x:c r="O638" s="13">
        <x:v>0.11111111110000001</x:v>
      </x:c>
      <x:c r="P638" s="13">
        <x:v>4.6296295999999999E-3</x:v>
      </x:c>
      <x:c r="Q638" s="11" t="b">
        <x:v>0</x:v>
      </x:c>
      <x:c r="R638" s="10"/>
      <x:c r="S638" s="10"/>
      <x:c r="T638" s="12" t="n">
        <x:f t="shared" ca="1" si="43">(COUNTIF($D$623:$D$649,"&lt;"&amp;D638)+(COUNTIF($D$623:$D$649,"="&amp;D638)-1)/2)/26*100</x:f>
        <x:v>96.15384615384616</x:v>
      </x:c>
      <x:c r="U638" s="12" t="n">
        <x:f t="shared" ca="1" si="40">T638*N638</x:f>
        <x:v>4.006410259615385</x:v>
      </x:c>
      <x:c r="V638" s="12" t="n">
        <x:f t="shared" ca="1" si="41">U638/9</x:f>
        <x:v>0.44515669551282055</x:v>
      </x:c>
    </x:row>
    <x:row r="639">
      <x:c r="A639" s="10" t="s">
        <x:v>201</x:v>
      </x:c>
      <x:c r="B639" s="10" t="s">
        <x:v>87</x:v>
      </x:c>
      <x:c r="C639" s="10" t="s">
        <x:v>88</x:v>
      </x:c>
      <x:c r="D639" s="12">
        <x:v>58.06</x:v>
      </x:c>
      <x:c r="E639" s="10" t="s">
        <x:v>202</x:v>
      </x:c>
      <x:c r="F639" s="10" t="s">
        <x:v>145</x:v>
      </x:c>
      <x:c r="G639" s="10"/>
      <x:c r="H639" s="10" t="s">
        <x:v>146</x:v>
      </x:c>
      <x:c r="I639" s="10" t="s">
        <x:v>147</x:v>
      </x:c>
      <x:c r="J639" s="10" t="s">
        <x:v>203</x:v>
      </x:c>
      <x:c r="K639" s="10" t="s">
        <x:v>54</x:v>
      </x:c>
      <x:c r="L639" s="10" t="s">
        <x:v>182</x:v>
      </x:c>
      <x:c r="M639" s="10" t="s">
        <x:v>165</x:v>
      </x:c>
      <x:c r="N639" s="13">
        <x:v>4.16666667E-2</x:v>
      </x:c>
      <x:c r="O639" s="13">
        <x:v>0.11111111110000001</x:v>
      </x:c>
      <x:c r="P639" s="13">
        <x:v>4.6296295999999999E-3</x:v>
      </x:c>
      <x:c r="Q639" s="11" t="b">
        <x:v>0</x:v>
      </x:c>
      <x:c r="R639" s="10"/>
      <x:c r="S639" s="10"/>
      <x:c r="T639" s="12" t="n">
        <x:f t="shared" ca="1" si="43">(COUNTIF($D$623:$D$649,"&lt;"&amp;D639)+(COUNTIF($D$623:$D$649,"="&amp;D639)-1)/2)/26*100</x:f>
        <x:v>65.38461538461539</x:v>
      </x:c>
      <x:c r="U639" s="12" t="n">
        <x:f t="shared" ca="1" si="40">T639*N639</x:f>
        <x:v>2.7243589765384617</x:v>
      </x:c>
      <x:c r="V639" s="12" t="n">
        <x:f t="shared" ca="1" si="41">U639/9</x:f>
        <x:v>0.30270655294871796</x:v>
      </x:c>
    </x:row>
    <x:row r="640">
      <x:c r="A640" s="10" t="s">
        <x:v>201</x:v>
      </x:c>
      <x:c r="B640" s="10" t="s">
        <x:v>89</x:v>
      </x:c>
      <x:c r="C640" s="10" t="s">
        <x:v>90</x:v>
      </x:c>
      <x:c r="D640" s="12">
        <x:v>47.7</x:v>
      </x:c>
      <x:c r="E640" s="10" t="s">
        <x:v>202</x:v>
      </x:c>
      <x:c r="F640" s="10" t="s">
        <x:v>145</x:v>
      </x:c>
      <x:c r="G640" s="10"/>
      <x:c r="H640" s="10" t="s">
        <x:v>146</x:v>
      </x:c>
      <x:c r="I640" s="10" t="s">
        <x:v>147</x:v>
      </x:c>
      <x:c r="J640" s="10" t="s">
        <x:v>203</x:v>
      </x:c>
      <x:c r="K640" s="10" t="s">
        <x:v>54</x:v>
      </x:c>
      <x:c r="L640" s="10" t="s">
        <x:v>182</x:v>
      </x:c>
      <x:c r="M640" s="10" t="s">
        <x:v>165</x:v>
      </x:c>
      <x:c r="N640" s="13">
        <x:v>4.16666667E-2</x:v>
      </x:c>
      <x:c r="O640" s="13">
        <x:v>0.11111111110000001</x:v>
      </x:c>
      <x:c r="P640" s="13">
        <x:v>4.6296295999999999E-3</x:v>
      </x:c>
      <x:c r="Q640" s="11" t="b">
        <x:v>0</x:v>
      </x:c>
      <x:c r="R640" s="10"/>
      <x:c r="S640" s="10"/>
      <x:c r="T640" s="12" t="n">
        <x:f t="shared" ca="1" si="43">(COUNTIF($D$623:$D$649,"&lt;"&amp;D640)+(COUNTIF($D$623:$D$649,"="&amp;D640)-1)/2)/26*100</x:f>
        <x:v>34.61538461538461</x:v>
      </x:c>
      <x:c r="U640" s="12" t="n">
        <x:f t="shared" ca="1" si="40">T640*N640</x:f>
        <x:v>1.4423076934615384</x:v>
      </x:c>
      <x:c r="V640" s="12" t="n">
        <x:f t="shared" ca="1" si="41">U640/9</x:f>
        <x:v>0.16025641038461538</x:v>
      </x:c>
    </x:row>
    <x:row r="641">
      <x:c r="A641" s="10" t="s">
        <x:v>201</x:v>
      </x:c>
      <x:c r="B641" s="10" t="s">
        <x:v>91</x:v>
      </x:c>
      <x:c r="C641" s="10" t="s">
        <x:v>92</x:v>
      </x:c>
      <x:c r="D641" s="12">
        <x:v>44.08</x:v>
      </x:c>
      <x:c r="E641" s="10" t="s">
        <x:v>202</x:v>
      </x:c>
      <x:c r="F641" s="10" t="s">
        <x:v>145</x:v>
      </x:c>
      <x:c r="G641" s="10"/>
      <x:c r="H641" s="10" t="s">
        <x:v>146</x:v>
      </x:c>
      <x:c r="I641" s="10" t="s">
        <x:v>147</x:v>
      </x:c>
      <x:c r="J641" s="10" t="s">
        <x:v>203</x:v>
      </x:c>
      <x:c r="K641" s="10" t="s">
        <x:v>54</x:v>
      </x:c>
      <x:c r="L641" s="10" t="s">
        <x:v>182</x:v>
      </x:c>
      <x:c r="M641" s="10" t="s">
        <x:v>165</x:v>
      </x:c>
      <x:c r="N641" s="13">
        <x:v>4.16666667E-2</x:v>
      </x:c>
      <x:c r="O641" s="13">
        <x:v>0.11111111110000001</x:v>
      </x:c>
      <x:c r="P641" s="13">
        <x:v>4.6296295999999999E-3</x:v>
      </x:c>
      <x:c r="Q641" s="11" t="b">
        <x:v>0</x:v>
      </x:c>
      <x:c r="R641" s="10"/>
      <x:c r="S641" s="10"/>
      <x:c r="T641" s="12" t="n">
        <x:f t="shared" ca="1" si="43">(COUNTIF($D$623:$D$649,"&lt;"&amp;D641)+(COUNTIF($D$623:$D$649,"="&amp;D641)-1)/2)/26*100</x:f>
        <x:v>26.923076923076923</x:v>
      </x:c>
      <x:c r="U641" s="12" t="n">
        <x:f t="shared" ca="1" si="40">T641*N641</x:f>
        <x:v>1.1217948726923077</x:v>
      </x:c>
      <x:c r="V641" s="12" t="n">
        <x:f t="shared" ca="1" si="41">U641/9</x:f>
        <x:v>0.12464387474358975</x:v>
      </x:c>
    </x:row>
    <x:row r="642">
      <x:c r="A642" s="10" t="s">
        <x:v>201</x:v>
      </x:c>
      <x:c r="B642" s="10" t="s">
        <x:v>93</x:v>
      </x:c>
      <x:c r="C642" s="10" t="s">
        <x:v>94</x:v>
      </x:c>
      <x:c r="D642" s="12">
        <x:v>75.069999999999993</x:v>
      </x:c>
      <x:c r="E642" s="10" t="s">
        <x:v>202</x:v>
      </x:c>
      <x:c r="F642" s="10" t="s">
        <x:v>145</x:v>
      </x:c>
      <x:c r="G642" s="10"/>
      <x:c r="H642" s="10" t="s">
        <x:v>146</x:v>
      </x:c>
      <x:c r="I642" s="10" t="s">
        <x:v>147</x:v>
      </x:c>
      <x:c r="J642" s="10" t="s">
        <x:v>203</x:v>
      </x:c>
      <x:c r="K642" s="10" t="s">
        <x:v>54</x:v>
      </x:c>
      <x:c r="L642" s="10" t="s">
        <x:v>182</x:v>
      </x:c>
      <x:c r="M642" s="10" t="s">
        <x:v>165</x:v>
      </x:c>
      <x:c r="N642" s="13">
        <x:v>4.16666667E-2</x:v>
      </x:c>
      <x:c r="O642" s="13">
        <x:v>0.11111111110000001</x:v>
      </x:c>
      <x:c r="P642" s="13">
        <x:v>4.6296295999999999E-3</x:v>
      </x:c>
      <x:c r="Q642" s="11" t="b">
        <x:v>0</x:v>
      </x:c>
      <x:c r="R642" s="10"/>
      <x:c r="S642" s="10"/>
      <x:c r="T642" s="12" t="n">
        <x:f t="shared" ca="1" si="43">(COUNTIF($D$623:$D$649,"&lt;"&amp;D642)+(COUNTIF($D$623:$D$649,"="&amp;D642)-1)/2)/26*100</x:f>
        <x:v>92.3076923076923</x:v>
      </x:c>
      <x:c r="U642" s="12" t="n">
        <x:f t="shared" ref="U642:U705" ca="1" si="44">T642*N642</x:f>
        <x:v>3.8461538492307694</x:v>
      </x:c>
      <x:c r="V642" s="12" t="n">
        <x:f t="shared" ref="V642:V705" ca="1" si="45">U642/9</x:f>
        <x:v>0.4273504276923077</x:v>
      </x:c>
    </x:row>
    <x:row r="643">
      <x:c r="A643" s="10" t="s">
        <x:v>201</x:v>
      </x:c>
      <x:c r="B643" s="10" t="s">
        <x:v>95</x:v>
      </x:c>
      <x:c r="C643" s="10" t="s">
        <x:v>96</x:v>
      </x:c>
      <x:c r="D643" s="12">
        <x:v>68.489999999999995</x:v>
      </x:c>
      <x:c r="E643" s="10" t="s">
        <x:v>202</x:v>
      </x:c>
      <x:c r="F643" s="10" t="s">
        <x:v>145</x:v>
      </x:c>
      <x:c r="G643" s="10"/>
      <x:c r="H643" s="10" t="s">
        <x:v>146</x:v>
      </x:c>
      <x:c r="I643" s="10" t="s">
        <x:v>147</x:v>
      </x:c>
      <x:c r="J643" s="10" t="s">
        <x:v>203</x:v>
      </x:c>
      <x:c r="K643" s="10" t="s">
        <x:v>54</x:v>
      </x:c>
      <x:c r="L643" s="10" t="s">
        <x:v>182</x:v>
      </x:c>
      <x:c r="M643" s="10" t="s">
        <x:v>165</x:v>
      </x:c>
      <x:c r="N643" s="13">
        <x:v>4.16666667E-2</x:v>
      </x:c>
      <x:c r="O643" s="13">
        <x:v>0.11111111110000001</x:v>
      </x:c>
      <x:c r="P643" s="13">
        <x:v>4.6296295999999999E-3</x:v>
      </x:c>
      <x:c r="Q643" s="11" t="b">
        <x:v>0</x:v>
      </x:c>
      <x:c r="R643" s="10"/>
      <x:c r="S643" s="10"/>
      <x:c r="T643" s="12" t="n">
        <x:f t="shared" ca="1" si="43">(COUNTIF($D$623:$D$649,"&lt;"&amp;D643)+(COUNTIF($D$623:$D$649,"="&amp;D643)-1)/2)/26*100</x:f>
        <x:v>76.92307692307693</x:v>
      </x:c>
      <x:c r="U643" s="12" t="n">
        <x:f t="shared" ca="1" si="44">T643*N643</x:f>
        <x:v>3.205128207692308</x:v>
      </x:c>
      <x:c r="V643" s="12" t="n">
        <x:f t="shared" ca="1" si="45">U643/9</x:f>
        <x:v>0.35612535641025644</x:v>
      </x:c>
    </x:row>
    <x:row r="644">
      <x:c r="A644" s="10" t="s">
        <x:v>201</x:v>
      </x:c>
      <x:c r="B644" s="10" t="s">
        <x:v>97</x:v>
      </x:c>
      <x:c r="C644" s="10" t="s">
        <x:v>98</x:v>
      </x:c>
      <x:c r="D644" s="12">
        <x:v>54.71</x:v>
      </x:c>
      <x:c r="E644" s="10" t="s">
        <x:v>202</x:v>
      </x:c>
      <x:c r="F644" s="10" t="s">
        <x:v>145</x:v>
      </x:c>
      <x:c r="G644" s="10"/>
      <x:c r="H644" s="10" t="s">
        <x:v>146</x:v>
      </x:c>
      <x:c r="I644" s="10" t="s">
        <x:v>147</x:v>
      </x:c>
      <x:c r="J644" s="10" t="s">
        <x:v>203</x:v>
      </x:c>
      <x:c r="K644" s="10" t="s">
        <x:v>54</x:v>
      </x:c>
      <x:c r="L644" s="10" t="s">
        <x:v>182</x:v>
      </x:c>
      <x:c r="M644" s="10" t="s">
        <x:v>165</x:v>
      </x:c>
      <x:c r="N644" s="13">
        <x:v>4.16666667E-2</x:v>
      </x:c>
      <x:c r="O644" s="13">
        <x:v>0.11111111110000001</x:v>
      </x:c>
      <x:c r="P644" s="13">
        <x:v>4.6296295999999999E-3</x:v>
      </x:c>
      <x:c r="Q644" s="11" t="b">
        <x:v>0</x:v>
      </x:c>
      <x:c r="R644" s="10"/>
      <x:c r="S644" s="10"/>
      <x:c r="T644" s="12" t="n">
        <x:f t="shared" ca="1" si="43">(COUNTIF($D$623:$D$649,"&lt;"&amp;D644)+(COUNTIF($D$623:$D$649,"="&amp;D644)-1)/2)/26*100</x:f>
        <x:v>57.692307692307686</x:v>
      </x:c>
      <x:c r="U644" s="12" t="n">
        <x:f t="shared" ca="1" si="44">T644*N644</x:f>
        <x:v>2.4038461557692306</x:v>
      </x:c>
      <x:c r="V644" s="12" t="n">
        <x:f t="shared" ca="1" si="45">U644/9</x:f>
        <x:v>0.2670940173076923</x:v>
      </x:c>
    </x:row>
    <x:row r="645">
      <x:c r="A645" s="10" t="s">
        <x:v>201</x:v>
      </x:c>
      <x:c r="B645" s="10" t="s">
        <x:v>99</x:v>
      </x:c>
      <x:c r="C645" s="10" t="s">
        <x:v>100</x:v>
      </x:c>
      <x:c r="D645" s="12">
        <x:v>38.71</x:v>
      </x:c>
      <x:c r="E645" s="10" t="s">
        <x:v>202</x:v>
      </x:c>
      <x:c r="F645" s="10" t="s">
        <x:v>145</x:v>
      </x:c>
      <x:c r="G645" s="10"/>
      <x:c r="H645" s="10" t="s">
        <x:v>146</x:v>
      </x:c>
      <x:c r="I645" s="10" t="s">
        <x:v>147</x:v>
      </x:c>
      <x:c r="J645" s="10" t="s">
        <x:v>203</x:v>
      </x:c>
      <x:c r="K645" s="10" t="s">
        <x:v>54</x:v>
      </x:c>
      <x:c r="L645" s="10" t="s">
        <x:v>182</x:v>
      </x:c>
      <x:c r="M645" s="10" t="s">
        <x:v>165</x:v>
      </x:c>
      <x:c r="N645" s="13">
        <x:v>4.16666667E-2</x:v>
      </x:c>
      <x:c r="O645" s="13">
        <x:v>0.11111111110000001</x:v>
      </x:c>
      <x:c r="P645" s="13">
        <x:v>4.6296295999999999E-3</x:v>
      </x:c>
      <x:c r="Q645" s="11" t="b">
        <x:v>0</x:v>
      </x:c>
      <x:c r="R645" s="10"/>
      <x:c r="S645" s="10"/>
      <x:c r="T645" s="12" t="n">
        <x:f t="shared" ca="1" si="43">(COUNTIF($D$623:$D$649,"&lt;"&amp;D645)+(COUNTIF($D$623:$D$649,"="&amp;D645)-1)/2)/26*100</x:f>
        <x:v>15.384615384615385</x:v>
      </x:c>
      <x:c r="U645" s="12" t="n">
        <x:f t="shared" ca="1" si="44">T645*N645</x:f>
        <x:v>0.6410256415384615</x:v>
      </x:c>
      <x:c r="V645" s="12" t="n">
        <x:f t="shared" ca="1" si="45">U645/9</x:f>
        <x:v>0.07122507128205129</x:v>
      </x:c>
    </x:row>
    <x:row r="646">
      <x:c r="A646" s="10" t="s">
        <x:v>201</x:v>
      </x:c>
      <x:c r="B646" s="10" t="s">
        <x:v>101</x:v>
      </x:c>
      <x:c r="C646" s="10" t="s">
        <x:v>102</x:v>
      </x:c>
      <x:c r="D646" s="12">
        <x:v>24.94</x:v>
      </x:c>
      <x:c r="E646" s="10" t="s">
        <x:v>202</x:v>
      </x:c>
      <x:c r="F646" s="10" t="s">
        <x:v>145</x:v>
      </x:c>
      <x:c r="G646" s="10"/>
      <x:c r="H646" s="10" t="s">
        <x:v>146</x:v>
      </x:c>
      <x:c r="I646" s="10" t="s">
        <x:v>147</x:v>
      </x:c>
      <x:c r="J646" s="10" t="s">
        <x:v>203</x:v>
      </x:c>
      <x:c r="K646" s="10" t="s">
        <x:v>54</x:v>
      </x:c>
      <x:c r="L646" s="10" t="s">
        <x:v>182</x:v>
      </x:c>
      <x:c r="M646" s="10" t="s">
        <x:v>165</x:v>
      </x:c>
      <x:c r="N646" s="13">
        <x:v>4.16666667E-2</x:v>
      </x:c>
      <x:c r="O646" s="13">
        <x:v>0.11111111110000001</x:v>
      </x:c>
      <x:c r="P646" s="13">
        <x:v>4.6296295999999999E-3</x:v>
      </x:c>
      <x:c r="Q646" s="11" t="b">
        <x:v>0</x:v>
      </x:c>
      <x:c r="R646" s="10"/>
      <x:c r="S646" s="10"/>
      <x:c r="T646" s="12" t="n">
        <x:f t="shared" ca="1" si="43">(COUNTIF($D$623:$D$649,"&lt;"&amp;D646)+(COUNTIF($D$623:$D$649,"="&amp;D646)-1)/2)/26*100</x:f>
        <x:v>7.6923076923076925</x:v>
      </x:c>
      <x:c r="U646" s="12" t="n">
        <x:f t="shared" ca="1" si="44">T646*N646</x:f>
        <x:v>0.32051282076923077</x:v>
      </x:c>
      <x:c r="V646" s="12" t="n">
        <x:f t="shared" ca="1" si="45">U646/9</x:f>
        <x:v>0.03561253564102564</x:v>
      </x:c>
    </x:row>
    <x:row r="647">
      <x:c r="A647" s="10" t="s">
        <x:v>201</x:v>
      </x:c>
      <x:c r="B647" s="10" t="s">
        <x:v>103</x:v>
      </x:c>
      <x:c r="C647" s="10" t="s">
        <x:v>104</x:v>
      </x:c>
      <x:c r="D647" s="12">
        <x:v>72</x:v>
      </x:c>
      <x:c r="E647" s="10" t="s">
        <x:v>202</x:v>
      </x:c>
      <x:c r="F647" s="10" t="s">
        <x:v>145</x:v>
      </x:c>
      <x:c r="G647" s="10"/>
      <x:c r="H647" s="10" t="s">
        <x:v>146</x:v>
      </x:c>
      <x:c r="I647" s="10" t="s">
        <x:v>147</x:v>
      </x:c>
      <x:c r="J647" s="10" t="s">
        <x:v>203</x:v>
      </x:c>
      <x:c r="K647" s="10" t="s">
        <x:v>54</x:v>
      </x:c>
      <x:c r="L647" s="10" t="s">
        <x:v>182</x:v>
      </x:c>
      <x:c r="M647" s="10" t="s">
        <x:v>165</x:v>
      </x:c>
      <x:c r="N647" s="13">
        <x:v>4.16666667E-2</x:v>
      </x:c>
      <x:c r="O647" s="13">
        <x:v>0.11111111110000001</x:v>
      </x:c>
      <x:c r="P647" s="13">
        <x:v>4.6296295999999999E-3</x:v>
      </x:c>
      <x:c r="Q647" s="11" t="b">
        <x:v>0</x:v>
      </x:c>
      <x:c r="R647" s="10"/>
      <x:c r="S647" s="10"/>
      <x:c r="T647" s="12" t="n">
        <x:f t="shared" ca="1" si="43">(COUNTIF($D$623:$D$649,"&lt;"&amp;D647)+(COUNTIF($D$623:$D$649,"="&amp;D647)-1)/2)/26*100</x:f>
        <x:v>84.61538461538461</x:v>
      </x:c>
      <x:c r="U647" s="12" t="n">
        <x:f t="shared" ca="1" si="44">T647*N647</x:f>
        <x:v>3.5256410284615383</x:v>
      </x:c>
      <x:c r="V647" s="12" t="n">
        <x:f t="shared" ca="1" si="45">U647/9</x:f>
        <x:v>0.391737892051282</x:v>
      </x:c>
    </x:row>
    <x:row r="648">
      <x:c r="A648" s="10" t="s">
        <x:v>201</x:v>
      </x:c>
      <x:c r="B648" s="10" t="s">
        <x:v>105</x:v>
      </x:c>
      <x:c r="C648" s="10" t="s">
        <x:v>106</x:v>
      </x:c>
      <x:c r="D648" s="12">
        <x:v>48.04</x:v>
      </x:c>
      <x:c r="E648" s="10" t="s">
        <x:v>202</x:v>
      </x:c>
      <x:c r="F648" s="10" t="s">
        <x:v>145</x:v>
      </x:c>
      <x:c r="G648" s="10"/>
      <x:c r="H648" s="10" t="s">
        <x:v>146</x:v>
      </x:c>
      <x:c r="I648" s="10" t="s">
        <x:v>147</x:v>
      </x:c>
      <x:c r="J648" s="10" t="s">
        <x:v>203</x:v>
      </x:c>
      <x:c r="K648" s="10" t="s">
        <x:v>54</x:v>
      </x:c>
      <x:c r="L648" s="10" t="s">
        <x:v>182</x:v>
      </x:c>
      <x:c r="M648" s="10" t="s">
        <x:v>165</x:v>
      </x:c>
      <x:c r="N648" s="13">
        <x:v>4.16666667E-2</x:v>
      </x:c>
      <x:c r="O648" s="13">
        <x:v>0.11111111110000001</x:v>
      </x:c>
      <x:c r="P648" s="13">
        <x:v>4.6296295999999999E-3</x:v>
      </x:c>
      <x:c r="Q648" s="11" t="b">
        <x:v>0</x:v>
      </x:c>
      <x:c r="R648" s="10"/>
      <x:c r="S648" s="10"/>
      <x:c r="T648" s="12" t="n">
        <x:f t="shared" ca="1" si="43">(COUNTIF($D$623:$D$649,"&lt;"&amp;D648)+(COUNTIF($D$623:$D$649,"="&amp;D648)-1)/2)/26*100</x:f>
        <x:v>42.30769230769231</x:v>
      </x:c>
      <x:c r="U648" s="12" t="n">
        <x:f t="shared" ca="1" si="44">T648*N648</x:f>
        <x:v>1.7628205142307691</x:v>
      </x:c>
      <x:c r="V648" s="12" t="n">
        <x:f t="shared" ca="1" si="45">U648/9</x:f>
        <x:v>0.195868946025641</x:v>
      </x:c>
    </x:row>
    <x:row r="649">
      <x:c r="A649" s="10" t="s">
        <x:v>201</x:v>
      </x:c>
      <x:c r="B649" s="10" t="s">
        <x:v>107</x:v>
      </x:c>
      <x:c r="C649" s="10" t="s">
        <x:v>108</x:v>
      </x:c>
      <x:c r="D649" s="12">
        <x:v>36.44</x:v>
      </x:c>
      <x:c r="E649" s="10" t="s">
        <x:v>202</x:v>
      </x:c>
      <x:c r="F649" s="10" t="s">
        <x:v>145</x:v>
      </x:c>
      <x:c r="G649" s="10"/>
      <x:c r="H649" s="10" t="s">
        <x:v>146</x:v>
      </x:c>
      <x:c r="I649" s="10" t="s">
        <x:v>147</x:v>
      </x:c>
      <x:c r="J649" s="10" t="s">
        <x:v>203</x:v>
      </x:c>
      <x:c r="K649" s="10" t="s">
        <x:v>54</x:v>
      </x:c>
      <x:c r="L649" s="10" t="s">
        <x:v>182</x:v>
      </x:c>
      <x:c r="M649" s="10" t="s">
        <x:v>165</x:v>
      </x:c>
      <x:c r="N649" s="13">
        <x:v>4.16666667E-2</x:v>
      </x:c>
      <x:c r="O649" s="13">
        <x:v>0.11111111110000001</x:v>
      </x:c>
      <x:c r="P649" s="13">
        <x:v>4.6296295999999999E-3</x:v>
      </x:c>
      <x:c r="Q649" s="11" t="b">
        <x:v>0</x:v>
      </x:c>
      <x:c r="R649" s="10"/>
      <x:c r="S649" s="10"/>
      <x:c r="T649" s="12" t="n">
        <x:f t="shared" ca="1" si="43">(COUNTIF($D$623:$D$649,"&lt;"&amp;D649)+(COUNTIF($D$623:$D$649,"="&amp;D649)-1)/2)/26*100</x:f>
        <x:v>11.538461538461538</x:v>
      </x:c>
      <x:c r="U649" s="12" t="n">
        <x:f t="shared" ca="1" si="44">T649*N649</x:f>
        <x:v>0.4807692311538462</x:v>
      </x:c>
      <x:c r="V649" s="12" t="n">
        <x:f t="shared" ca="1" si="45">U649/9</x:f>
        <x:v>0.05341880346153846</x:v>
      </x:c>
    </x:row>
    <x:row r="650">
      <x:c r="A650" s="10" t="s">
        <x:v>204</x:v>
      </x:c>
      <x:c r="B650" s="10" t="s">
        <x:v>48</x:v>
      </x:c>
      <x:c r="C650" s="10" t="s">
        <x:v>49</x:v>
      </x:c>
      <x:c r="D650" s="12">
        <x:v>5.4</x:v>
      </x:c>
      <x:c r="E650" s="10" t="s">
        <x:v>205</x:v>
      </x:c>
      <x:c r="F650" s="10" t="s">
        <x:v>145</x:v>
      </x:c>
      <x:c r="G650" s="10"/>
      <x:c r="H650" s="10" t="s">
        <x:v>146</x:v>
      </x:c>
      <x:c r="I650" s="10" t="s">
        <x:v>147</x:v>
      </x:c>
      <x:c r="J650" s="10" t="s">
        <x:v>206</x:v>
      </x:c>
      <x:c r="K650" s="10" t="s">
        <x:v>54</x:v>
      </x:c>
      <x:c r="L650" s="10" t="s">
        <x:v>182</x:v>
      </x:c>
      <x:c r="M650" s="10" t="s">
        <x:v>165</x:v>
      </x:c>
      <x:c r="N650" s="13">
        <x:v>4.16666667E-2</x:v>
      </x:c>
      <x:c r="O650" s="13">
        <x:v>0.11111111110000001</x:v>
      </x:c>
      <x:c r="P650" s="13">
        <x:v>4.6296295999999999E-3</x:v>
      </x:c>
      <x:c r="Q650" s="11" t="b">
        <x:v>0</x:v>
      </x:c>
      <x:c r="R650" s="10"/>
      <x:c r="S650" s="10"/>
      <x:c r="T650" s="12" t="n">
        <x:f t="shared" ref="T650:T676" ca="1" si="46">(COUNTIF($D$650:$D$676,"&lt;"&amp;D650)+(COUNTIF($D$650:$D$676,"="&amp;D650)-1)/2)/26*100</x:f>
        <x:v>59.61538461538461</x:v>
      </x:c>
      <x:c r="U650" s="12" t="n">
        <x:f t="shared" ca="1" si="44">T650*N650</x:f>
        <x:v>2.4839743609615383</x:v>
      </x:c>
      <x:c r="V650" s="12" t="n">
        <x:f t="shared" ca="1" si="45">U650/9</x:f>
        <x:v>0.2759971512179487</x:v>
      </x:c>
    </x:row>
    <x:row r="651">
      <x:c r="A651" s="10" t="s">
        <x:v>204</x:v>
      </x:c>
      <x:c r="B651" s="10" t="s">
        <x:v>57</x:v>
      </x:c>
      <x:c r="C651" s="10" t="s">
        <x:v>58</x:v>
      </x:c>
      <x:c r="D651" s="12">
        <x:v>5.9</x:v>
      </x:c>
      <x:c r="E651" s="10" t="s">
        <x:v>205</x:v>
      </x:c>
      <x:c r="F651" s="10" t="s">
        <x:v>145</x:v>
      </x:c>
      <x:c r="G651" s="10"/>
      <x:c r="H651" s="10" t="s">
        <x:v>146</x:v>
      </x:c>
      <x:c r="I651" s="10" t="s">
        <x:v>147</x:v>
      </x:c>
      <x:c r="J651" s="10" t="s">
        <x:v>206</x:v>
      </x:c>
      <x:c r="K651" s="10" t="s">
        <x:v>54</x:v>
      </x:c>
      <x:c r="L651" s="10" t="s">
        <x:v>182</x:v>
      </x:c>
      <x:c r="M651" s="10" t="s">
        <x:v>165</x:v>
      </x:c>
      <x:c r="N651" s="13">
        <x:v>4.16666667E-2</x:v>
      </x:c>
      <x:c r="O651" s="13">
        <x:v>0.11111111110000001</x:v>
      </x:c>
      <x:c r="P651" s="13">
        <x:v>4.6296295999999999E-3</x:v>
      </x:c>
      <x:c r="Q651" s="11" t="b">
        <x:v>0</x:v>
      </x:c>
      <x:c r="R651" s="10"/>
      <x:c r="S651" s="10"/>
      <x:c r="T651" s="12" t="n">
        <x:f t="shared" ca="1" si="46">(COUNTIF($D$650:$D$676,"&lt;"&amp;D651)+(COUNTIF($D$650:$D$676,"="&amp;D651)-1)/2)/26*100</x:f>
        <x:v>76.92307692307693</x:v>
      </x:c>
      <x:c r="U651" s="12" t="n">
        <x:f t="shared" ca="1" si="44">T651*N651</x:f>
        <x:v>3.205128207692308</x:v>
      </x:c>
      <x:c r="V651" s="12" t="n">
        <x:f t="shared" ca="1" si="45">U651/9</x:f>
        <x:v>0.35612535641025644</x:v>
      </x:c>
    </x:row>
    <x:row r="652">
      <x:c r="A652" s="10" t="s">
        <x:v>204</x:v>
      </x:c>
      <x:c r="B652" s="10" t="s">
        <x:v>59</x:v>
      </x:c>
      <x:c r="C652" s="10" t="s">
        <x:v>60</x:v>
      </x:c>
      <x:c r="D652" s="12">
        <x:v>4.8</x:v>
      </x:c>
      <x:c r="E652" s="10" t="s">
        <x:v>205</x:v>
      </x:c>
      <x:c r="F652" s="10" t="s">
        <x:v>145</x:v>
      </x:c>
      <x:c r="G652" s="10"/>
      <x:c r="H652" s="10" t="s">
        <x:v>146</x:v>
      </x:c>
      <x:c r="I652" s="10" t="s">
        <x:v>147</x:v>
      </x:c>
      <x:c r="J652" s="10" t="s">
        <x:v>206</x:v>
      </x:c>
      <x:c r="K652" s="10" t="s">
        <x:v>54</x:v>
      </x:c>
      <x:c r="L652" s="10" t="s">
        <x:v>182</x:v>
      </x:c>
      <x:c r="M652" s="10" t="s">
        <x:v>165</x:v>
      </x:c>
      <x:c r="N652" s="13">
        <x:v>4.16666667E-2</x:v>
      </x:c>
      <x:c r="O652" s="13">
        <x:v>0.11111111110000001</x:v>
      </x:c>
      <x:c r="P652" s="13">
        <x:v>4.6296295999999999E-3</x:v>
      </x:c>
      <x:c r="Q652" s="11" t="b">
        <x:v>0</x:v>
      </x:c>
      <x:c r="R652" s="10"/>
      <x:c r="S652" s="10"/>
      <x:c r="T652" s="12" t="n">
        <x:f t="shared" ca="1" si="46">(COUNTIF($D$650:$D$676,"&lt;"&amp;D652)+(COUNTIF($D$650:$D$676,"="&amp;D652)-1)/2)/26*100</x:f>
        <x:v>38.46153846153847</x:v>
      </x:c>
      <x:c r="U652" s="12" t="n">
        <x:f t="shared" ca="1" si="44">T652*N652</x:f>
        <x:v>1.602564103846154</x:v>
      </x:c>
      <x:c r="V652" s="12" t="n">
        <x:f t="shared" ca="1" si="45">U652/9</x:f>
        <x:v>0.17806267820512822</x:v>
      </x:c>
    </x:row>
    <x:row r="653">
      <x:c r="A653" s="10" t="s">
        <x:v>204</x:v>
      </x:c>
      <x:c r="B653" s="10" t="s">
        <x:v>61</x:v>
      </x:c>
      <x:c r="C653" s="10" t="s">
        <x:v>62</x:v>
      </x:c>
      <x:c r="D653" s="12">
        <x:v>4.9000000000000004</x:v>
      </x:c>
      <x:c r="E653" s="10" t="s">
        <x:v>205</x:v>
      </x:c>
      <x:c r="F653" s="10" t="s">
        <x:v>145</x:v>
      </x:c>
      <x:c r="G653" s="10"/>
      <x:c r="H653" s="10" t="s">
        <x:v>146</x:v>
      </x:c>
      <x:c r="I653" s="10" t="s">
        <x:v>147</x:v>
      </x:c>
      <x:c r="J653" s="10" t="s">
        <x:v>206</x:v>
      </x:c>
      <x:c r="K653" s="10" t="s">
        <x:v>54</x:v>
      </x:c>
      <x:c r="L653" s="10" t="s">
        <x:v>182</x:v>
      </x:c>
      <x:c r="M653" s="10" t="s">
        <x:v>165</x:v>
      </x:c>
      <x:c r="N653" s="13">
        <x:v>4.16666667E-2</x:v>
      </x:c>
      <x:c r="O653" s="13">
        <x:v>0.11111111110000001</x:v>
      </x:c>
      <x:c r="P653" s="13">
        <x:v>4.6296295999999999E-3</x:v>
      </x:c>
      <x:c r="Q653" s="11" t="b">
        <x:v>0</x:v>
      </x:c>
      <x:c r="R653" s="10"/>
      <x:c r="S653" s="10"/>
      <x:c r="T653" s="12" t="n">
        <x:f t="shared" ca="1" si="46">(COUNTIF($D$650:$D$676,"&lt;"&amp;D653)+(COUNTIF($D$650:$D$676,"="&amp;D653)-1)/2)/26*100</x:f>
        <x:v>50</x:v>
      </x:c>
      <x:c r="U653" s="12" t="n">
        <x:f t="shared" ca="1" si="44">T653*N653</x:f>
        <x:v>2.083333335</x:v>
      </x:c>
      <x:c r="V653" s="12" t="n">
        <x:f t="shared" ca="1" si="45">U653/9</x:f>
        <x:v>0.23148148166666666</x:v>
      </x:c>
    </x:row>
    <x:row r="654">
      <x:c r="A654" s="10" t="s">
        <x:v>204</x:v>
      </x:c>
      <x:c r="B654" s="10" t="s">
        <x:v>63</x:v>
      </x:c>
      <x:c r="C654" s="10" t="s">
        <x:v>64</x:v>
      </x:c>
      <x:c r="D654" s="12">
        <x:v>4.7</x:v>
      </x:c>
      <x:c r="E654" s="10" t="s">
        <x:v>205</x:v>
      </x:c>
      <x:c r="F654" s="10" t="s">
        <x:v>145</x:v>
      </x:c>
      <x:c r="G654" s="10"/>
      <x:c r="H654" s="10" t="s">
        <x:v>146</x:v>
      </x:c>
      <x:c r="I654" s="10" t="s">
        <x:v>147</x:v>
      </x:c>
      <x:c r="J654" s="10" t="s">
        <x:v>206</x:v>
      </x:c>
      <x:c r="K654" s="10" t="s">
        <x:v>54</x:v>
      </x:c>
      <x:c r="L654" s="10" t="s">
        <x:v>182</x:v>
      </x:c>
      <x:c r="M654" s="10" t="s">
        <x:v>165</x:v>
      </x:c>
      <x:c r="N654" s="13">
        <x:v>4.16666667E-2</x:v>
      </x:c>
      <x:c r="O654" s="13">
        <x:v>0.11111111110000001</x:v>
      </x:c>
      <x:c r="P654" s="13">
        <x:v>4.6296295999999999E-3</x:v>
      </x:c>
      <x:c r="Q654" s="11" t="b">
        <x:v>0</x:v>
      </x:c>
      <x:c r="R654" s="10"/>
      <x:c r="S654" s="10"/>
      <x:c r="T654" s="12" t="n">
        <x:f t="shared" ca="1" si="46">(COUNTIF($D$650:$D$676,"&lt;"&amp;D654)+(COUNTIF($D$650:$D$676,"="&amp;D654)-1)/2)/26*100</x:f>
        <x:v>30.76923076923077</x:v>
      </x:c>
      <x:c r="U654" s="12" t="n">
        <x:f t="shared" ca="1" si="44">T654*N654</x:f>
        <x:v>1.282051283076923</x:v>
      </x:c>
      <x:c r="V654" s="12" t="n">
        <x:f t="shared" ca="1" si="45">U654/9</x:f>
        <x:v>0.14245014256410257</x:v>
      </x:c>
    </x:row>
    <x:row r="655">
      <x:c r="A655" s="10" t="s">
        <x:v>204</x:v>
      </x:c>
      <x:c r="B655" s="10" t="s">
        <x:v>65</x:v>
      </x:c>
      <x:c r="C655" s="10" t="s">
        <x:v>66</x:v>
      </x:c>
      <x:c r="D655" s="12">
        <x:v>5.5</x:v>
      </x:c>
      <x:c r="E655" s="10" t="s">
        <x:v>205</x:v>
      </x:c>
      <x:c r="F655" s="10" t="s">
        <x:v>145</x:v>
      </x:c>
      <x:c r="G655" s="10"/>
      <x:c r="H655" s="10" t="s">
        <x:v>146</x:v>
      </x:c>
      <x:c r="I655" s="10" t="s">
        <x:v>147</x:v>
      </x:c>
      <x:c r="J655" s="10" t="s">
        <x:v>206</x:v>
      </x:c>
      <x:c r="K655" s="10" t="s">
        <x:v>54</x:v>
      </x:c>
      <x:c r="L655" s="10" t="s">
        <x:v>182</x:v>
      </x:c>
      <x:c r="M655" s="10" t="s">
        <x:v>165</x:v>
      </x:c>
      <x:c r="N655" s="13">
        <x:v>4.16666667E-2</x:v>
      </x:c>
      <x:c r="O655" s="13">
        <x:v>0.11111111110000001</x:v>
      </x:c>
      <x:c r="P655" s="13">
        <x:v>4.6296295999999999E-3</x:v>
      </x:c>
      <x:c r="Q655" s="11" t="b">
        <x:v>0</x:v>
      </x:c>
      <x:c r="R655" s="10"/>
      <x:c r="S655" s="10"/>
      <x:c r="T655" s="12" t="n">
        <x:f t="shared" ca="1" si="46">(COUNTIF($D$650:$D$676,"&lt;"&amp;D655)+(COUNTIF($D$650:$D$676,"="&amp;D655)-1)/2)/26*100</x:f>
        <x:v>65.38461538461539</x:v>
      </x:c>
      <x:c r="U655" s="12" t="n">
        <x:f t="shared" ca="1" si="44">T655*N655</x:f>
        <x:v>2.7243589765384617</x:v>
      </x:c>
      <x:c r="V655" s="12" t="n">
        <x:f t="shared" ca="1" si="45">U655/9</x:f>
        <x:v>0.30270655294871796</x:v>
      </x:c>
    </x:row>
    <x:row r="656">
      <x:c r="A656" s="10" t="s">
        <x:v>204</x:v>
      </x:c>
      <x:c r="B656" s="10" t="s">
        <x:v>67</x:v>
      </x:c>
      <x:c r="C656" s="10" t="s">
        <x:v>68</x:v>
      </x:c>
      <x:c r="D656" s="12">
        <x:v>5.7</x:v>
      </x:c>
      <x:c r="E656" s="10" t="s">
        <x:v>205</x:v>
      </x:c>
      <x:c r="F656" s="10" t="s">
        <x:v>145</x:v>
      </x:c>
      <x:c r="G656" s="10"/>
      <x:c r="H656" s="10" t="s">
        <x:v>146</x:v>
      </x:c>
      <x:c r="I656" s="10" t="s">
        <x:v>147</x:v>
      </x:c>
      <x:c r="J656" s="10" t="s">
        <x:v>206</x:v>
      </x:c>
      <x:c r="K656" s="10" t="s">
        <x:v>54</x:v>
      </x:c>
      <x:c r="L656" s="10" t="s">
        <x:v>182</x:v>
      </x:c>
      <x:c r="M656" s="10" t="s">
        <x:v>165</x:v>
      </x:c>
      <x:c r="N656" s="13">
        <x:v>4.16666667E-2</x:v>
      </x:c>
      <x:c r="O656" s="13">
        <x:v>0.11111111110000001</x:v>
      </x:c>
      <x:c r="P656" s="13">
        <x:v>4.6296295999999999E-3</x:v>
      </x:c>
      <x:c r="Q656" s="11" t="b">
        <x:v>0</x:v>
      </x:c>
      <x:c r="R656" s="10"/>
      <x:c r="S656" s="10"/>
      <x:c r="T656" s="12" t="n">
        <x:f t="shared" ca="1" si="46">(COUNTIF($D$650:$D$676,"&lt;"&amp;D656)+(COUNTIF($D$650:$D$676,"="&amp;D656)-1)/2)/26*100</x:f>
        <x:v>71.15384615384616</x:v>
      </x:c>
      <x:c r="U656" s="12" t="n">
        <x:f t="shared" ca="1" si="44">T656*N656</x:f>
        <x:v>2.964743592115385</x:v>
      </x:c>
      <x:c r="V656" s="12" t="n">
        <x:f t="shared" ca="1" si="45">U656/9</x:f>
        <x:v>0.32941595467948726</x:v>
      </x:c>
    </x:row>
    <x:row r="657">
      <x:c r="A657" s="10" t="s">
        <x:v>204</x:v>
      </x:c>
      <x:c r="B657" s="10" t="s">
        <x:v>69</x:v>
      </x:c>
      <x:c r="C657" s="10" t="s">
        <x:v>70</x:v>
      </x:c>
      <x:c r="D657" s="12">
        <x:v>6.8</x:v>
      </x:c>
      <x:c r="E657" s="10" t="s">
        <x:v>205</x:v>
      </x:c>
      <x:c r="F657" s="10" t="s">
        <x:v>145</x:v>
      </x:c>
      <x:c r="G657" s="10"/>
      <x:c r="H657" s="10" t="s">
        <x:v>146</x:v>
      </x:c>
      <x:c r="I657" s="10" t="s">
        <x:v>147</x:v>
      </x:c>
      <x:c r="J657" s="10" t="s">
        <x:v>206</x:v>
      </x:c>
      <x:c r="K657" s="10" t="s">
        <x:v>54</x:v>
      </x:c>
      <x:c r="L657" s="10" t="s">
        <x:v>182</x:v>
      </x:c>
      <x:c r="M657" s="10" t="s">
        <x:v>165</x:v>
      </x:c>
      <x:c r="N657" s="13">
        <x:v>4.16666667E-2</x:v>
      </x:c>
      <x:c r="O657" s="13">
        <x:v>0.11111111110000001</x:v>
      </x:c>
      <x:c r="P657" s="13">
        <x:v>4.6296295999999999E-3</x:v>
      </x:c>
      <x:c r="Q657" s="11" t="b">
        <x:v>0</x:v>
      </x:c>
      <x:c r="R657" s="10"/>
      <x:c r="S657" s="10"/>
      <x:c r="T657" s="12" t="n">
        <x:f t="shared" ca="1" si="46">(COUNTIF($D$650:$D$676,"&lt;"&amp;D657)+(COUNTIF($D$650:$D$676,"="&amp;D657)-1)/2)/26*100</x:f>
        <x:v>84.61538461538461</x:v>
      </x:c>
      <x:c r="U657" s="12" t="n">
        <x:f t="shared" ca="1" si="44">T657*N657</x:f>
        <x:v>3.5256410284615383</x:v>
      </x:c>
      <x:c r="V657" s="12" t="n">
        <x:f t="shared" ca="1" si="45">U657/9</x:f>
        <x:v>0.391737892051282</x:v>
      </x:c>
    </x:row>
    <x:row r="658">
      <x:c r="A658" s="10" t="s">
        <x:v>204</x:v>
      </x:c>
      <x:c r="B658" s="10" t="s">
        <x:v>71</x:v>
      </x:c>
      <x:c r="C658" s="10" t="s">
        <x:v>72</x:v>
      </x:c>
      <x:c r="D658" s="12">
        <x:v>2.5</x:v>
      </x:c>
      <x:c r="E658" s="10" t="s">
        <x:v>205</x:v>
      </x:c>
      <x:c r="F658" s="10" t="s">
        <x:v>145</x:v>
      </x:c>
      <x:c r="G658" s="10"/>
      <x:c r="H658" s="10" t="s">
        <x:v>146</x:v>
      </x:c>
      <x:c r="I658" s="10" t="s">
        <x:v>147</x:v>
      </x:c>
      <x:c r="J658" s="10" t="s">
        <x:v>206</x:v>
      </x:c>
      <x:c r="K658" s="10" t="s">
        <x:v>54</x:v>
      </x:c>
      <x:c r="L658" s="10" t="s">
        <x:v>182</x:v>
      </x:c>
      <x:c r="M658" s="10" t="s">
        <x:v>165</x:v>
      </x:c>
      <x:c r="N658" s="13">
        <x:v>4.16666667E-2</x:v>
      </x:c>
      <x:c r="O658" s="13">
        <x:v>0.11111111110000001</x:v>
      </x:c>
      <x:c r="P658" s="13">
        <x:v>4.6296295999999999E-3</x:v>
      </x:c>
      <x:c r="Q658" s="11" t="b">
        <x:v>0</x:v>
      </x:c>
      <x:c r="R658" s="10"/>
      <x:c r="S658" s="10"/>
      <x:c r="T658" s="12" t="n">
        <x:f t="shared" ca="1" si="46">(COUNTIF($D$650:$D$676,"&lt;"&amp;D658)+(COUNTIF($D$650:$D$676,"="&amp;D658)-1)/2)/26*100</x:f>
        <x:v>0</x:v>
      </x:c>
      <x:c r="U658" s="12" t="n">
        <x:f t="shared" ca="1" si="44">T658*N658</x:f>
        <x:v>0</x:v>
      </x:c>
      <x:c r="V658" s="12" t="n">
        <x:f t="shared" ca="1" si="45">U658/9</x:f>
        <x:v>0</x:v>
      </x:c>
    </x:row>
    <x:row r="659">
      <x:c r="A659" s="10" t="s">
        <x:v>204</x:v>
      </x:c>
      <x:c r="B659" s="10" t="s">
        <x:v>73</x:v>
      </x:c>
      <x:c r="C659" s="10" t="s">
        <x:v>74</x:v>
      </x:c>
      <x:c r="D659" s="12">
        <x:v>4.8</x:v>
      </x:c>
      <x:c r="E659" s="10" t="s">
        <x:v>205</x:v>
      </x:c>
      <x:c r="F659" s="10" t="s">
        <x:v>145</x:v>
      </x:c>
      <x:c r="G659" s="10"/>
      <x:c r="H659" s="10" t="s">
        <x:v>146</x:v>
      </x:c>
      <x:c r="I659" s="10" t="s">
        <x:v>147</x:v>
      </x:c>
      <x:c r="J659" s="10" t="s">
        <x:v>206</x:v>
      </x:c>
      <x:c r="K659" s="10" t="s">
        <x:v>54</x:v>
      </x:c>
      <x:c r="L659" s="10" t="s">
        <x:v>182</x:v>
      </x:c>
      <x:c r="M659" s="10" t="s">
        <x:v>165</x:v>
      </x:c>
      <x:c r="N659" s="13">
        <x:v>4.16666667E-2</x:v>
      </x:c>
      <x:c r="O659" s="13">
        <x:v>0.11111111110000001</x:v>
      </x:c>
      <x:c r="P659" s="13">
        <x:v>4.6296295999999999E-3</x:v>
      </x:c>
      <x:c r="Q659" s="11" t="b">
        <x:v>0</x:v>
      </x:c>
      <x:c r="R659" s="10"/>
      <x:c r="S659" s="10"/>
      <x:c r="T659" s="12" t="n">
        <x:f t="shared" ca="1" si="46">(COUNTIF($D$650:$D$676,"&lt;"&amp;D659)+(COUNTIF($D$650:$D$676,"="&amp;D659)-1)/2)/26*100</x:f>
        <x:v>38.46153846153847</x:v>
      </x:c>
      <x:c r="U659" s="12" t="n">
        <x:f t="shared" ca="1" si="44">T659*N659</x:f>
        <x:v>1.602564103846154</x:v>
      </x:c>
      <x:c r="V659" s="12" t="n">
        <x:f t="shared" ca="1" si="45">U659/9</x:f>
        <x:v>0.17806267820512822</x:v>
      </x:c>
    </x:row>
    <x:row r="660">
      <x:c r="A660" s="10" t="s">
        <x:v>204</x:v>
      </x:c>
      <x:c r="B660" s="10" t="s">
        <x:v>75</x:v>
      </x:c>
      <x:c r="C660" s="10" t="s">
        <x:v>76</x:v>
      </x:c>
      <x:c r="D660" s="12">
        <x:v>7.8</x:v>
      </x:c>
      <x:c r="E660" s="10" t="s">
        <x:v>205</x:v>
      </x:c>
      <x:c r="F660" s="10" t="s">
        <x:v>145</x:v>
      </x:c>
      <x:c r="G660" s="10"/>
      <x:c r="H660" s="10" t="s">
        <x:v>146</x:v>
      </x:c>
      <x:c r="I660" s="10" t="s">
        <x:v>147</x:v>
      </x:c>
      <x:c r="J660" s="10" t="s">
        <x:v>206</x:v>
      </x:c>
      <x:c r="K660" s="10" t="s">
        <x:v>54</x:v>
      </x:c>
      <x:c r="L660" s="10" t="s">
        <x:v>182</x:v>
      </x:c>
      <x:c r="M660" s="10" t="s">
        <x:v>165</x:v>
      </x:c>
      <x:c r="N660" s="13">
        <x:v>4.16666667E-2</x:v>
      </x:c>
      <x:c r="O660" s="13">
        <x:v>0.11111111110000001</x:v>
      </x:c>
      <x:c r="P660" s="13">
        <x:v>4.6296295999999999E-3</x:v>
      </x:c>
      <x:c r="Q660" s="11" t="b">
        <x:v>0</x:v>
      </x:c>
      <x:c r="R660" s="10"/>
      <x:c r="S660" s="10"/>
      <x:c r="T660" s="12" t="n">
        <x:f t="shared" ca="1" si="46">(COUNTIF($D$650:$D$676,"&lt;"&amp;D660)+(COUNTIF($D$650:$D$676,"="&amp;D660)-1)/2)/26*100</x:f>
        <x:v>92.3076923076923</x:v>
      </x:c>
      <x:c r="U660" s="12" t="n">
        <x:f t="shared" ca="1" si="44">T660*N660</x:f>
        <x:v>3.8461538492307694</x:v>
      </x:c>
      <x:c r="V660" s="12" t="n">
        <x:f t="shared" ca="1" si="45">U660/9</x:f>
        <x:v>0.4273504276923077</x:v>
      </x:c>
    </x:row>
    <x:row r="661">
      <x:c r="A661" s="10" t="s">
        <x:v>204</x:v>
      </x:c>
      <x:c r="B661" s="10" t="s">
        <x:v>77</x:v>
      </x:c>
      <x:c r="C661" s="10" t="s">
        <x:v>78</x:v>
      </x:c>
      <x:c r="D661" s="12">
        <x:v>4.9000000000000004</x:v>
      </x:c>
      <x:c r="E661" s="10" t="s">
        <x:v>205</x:v>
      </x:c>
      <x:c r="F661" s="10" t="s">
        <x:v>145</x:v>
      </x:c>
      <x:c r="G661" s="10"/>
      <x:c r="H661" s="10" t="s">
        <x:v>146</x:v>
      </x:c>
      <x:c r="I661" s="10" t="s">
        <x:v>147</x:v>
      </x:c>
      <x:c r="J661" s="10" t="s">
        <x:v>206</x:v>
      </x:c>
      <x:c r="K661" s="10" t="s">
        <x:v>54</x:v>
      </x:c>
      <x:c r="L661" s="10" t="s">
        <x:v>182</x:v>
      </x:c>
      <x:c r="M661" s="10" t="s">
        <x:v>165</x:v>
      </x:c>
      <x:c r="N661" s="13">
        <x:v>4.16666667E-2</x:v>
      </x:c>
      <x:c r="O661" s="13">
        <x:v>0.11111111110000001</x:v>
      </x:c>
      <x:c r="P661" s="13">
        <x:v>4.6296295999999999E-3</x:v>
      </x:c>
      <x:c r="Q661" s="11" t="b">
        <x:v>0</x:v>
      </x:c>
      <x:c r="R661" s="10"/>
      <x:c r="S661" s="10"/>
      <x:c r="T661" s="12" t="n">
        <x:f t="shared" ca="1" si="46">(COUNTIF($D$650:$D$676,"&lt;"&amp;D661)+(COUNTIF($D$650:$D$676,"="&amp;D661)-1)/2)/26*100</x:f>
        <x:v>50</x:v>
      </x:c>
      <x:c r="U661" s="12" t="n">
        <x:f t="shared" ca="1" si="44">T661*N661</x:f>
        <x:v>2.083333335</x:v>
      </x:c>
      <x:c r="V661" s="12" t="n">
        <x:f t="shared" ca="1" si="45">U661/9</x:f>
        <x:v>0.23148148166666666</x:v>
      </x:c>
    </x:row>
    <x:row r="662">
      <x:c r="A662" s="10" t="s">
        <x:v>204</x:v>
      </x:c>
      <x:c r="B662" s="10" t="s">
        <x:v>79</x:v>
      </x:c>
      <x:c r="C662" s="10" t="s">
        <x:v>80</x:v>
      </x:c>
      <x:c r="D662" s="12">
        <x:v>4.9000000000000004</x:v>
      </x:c>
      <x:c r="E662" s="10" t="s">
        <x:v>205</x:v>
      </x:c>
      <x:c r="F662" s="10" t="s">
        <x:v>145</x:v>
      </x:c>
      <x:c r="G662" s="10"/>
      <x:c r="H662" s="10" t="s">
        <x:v>146</x:v>
      </x:c>
      <x:c r="I662" s="10" t="s">
        <x:v>147</x:v>
      </x:c>
      <x:c r="J662" s="10" t="s">
        <x:v>206</x:v>
      </x:c>
      <x:c r="K662" s="10" t="s">
        <x:v>54</x:v>
      </x:c>
      <x:c r="L662" s="10" t="s">
        <x:v>182</x:v>
      </x:c>
      <x:c r="M662" s="10" t="s">
        <x:v>165</x:v>
      </x:c>
      <x:c r="N662" s="13">
        <x:v>4.16666667E-2</x:v>
      </x:c>
      <x:c r="O662" s="13">
        <x:v>0.11111111110000001</x:v>
      </x:c>
      <x:c r="P662" s="13">
        <x:v>4.6296295999999999E-3</x:v>
      </x:c>
      <x:c r="Q662" s="11" t="b">
        <x:v>0</x:v>
      </x:c>
      <x:c r="R662" s="10"/>
      <x:c r="S662" s="10"/>
      <x:c r="T662" s="12" t="n">
        <x:f t="shared" ca="1" si="46">(COUNTIF($D$650:$D$676,"&lt;"&amp;D662)+(COUNTIF($D$650:$D$676,"="&amp;D662)-1)/2)/26*100</x:f>
        <x:v>50</x:v>
      </x:c>
      <x:c r="U662" s="12" t="n">
        <x:f t="shared" ca="1" si="44">T662*N662</x:f>
        <x:v>2.083333335</x:v>
      </x:c>
      <x:c r="V662" s="12" t="n">
        <x:f t="shared" ca="1" si="45">U662/9</x:f>
        <x:v>0.23148148166666666</x:v>
      </x:c>
    </x:row>
    <x:row r="663">
      <x:c r="A663" s="10" t="s">
        <x:v>204</x:v>
      </x:c>
      <x:c r="B663" s="10" t="s">
        <x:v>81</x:v>
      </x:c>
      <x:c r="C663" s="10" t="s">
        <x:v>82</x:v>
      </x:c>
      <x:c r="D663" s="12">
        <x:v>4.5999999999999996</x:v>
      </x:c>
      <x:c r="E663" s="10" t="s">
        <x:v>205</x:v>
      </x:c>
      <x:c r="F663" s="10" t="s">
        <x:v>145</x:v>
      </x:c>
      <x:c r="G663" s="10"/>
      <x:c r="H663" s="10" t="s">
        <x:v>146</x:v>
      </x:c>
      <x:c r="I663" s="10" t="s">
        <x:v>147</x:v>
      </x:c>
      <x:c r="J663" s="10" t="s">
        <x:v>206</x:v>
      </x:c>
      <x:c r="K663" s="10" t="s">
        <x:v>54</x:v>
      </x:c>
      <x:c r="L663" s="10" t="s">
        <x:v>182</x:v>
      </x:c>
      <x:c r="M663" s="10" t="s">
        <x:v>165</x:v>
      </x:c>
      <x:c r="N663" s="13">
        <x:v>4.16666667E-2</x:v>
      </x:c>
      <x:c r="O663" s="13">
        <x:v>0.11111111110000001</x:v>
      </x:c>
      <x:c r="P663" s="13">
        <x:v>4.6296295999999999E-3</x:v>
      </x:c>
      <x:c r="Q663" s="11" t="b">
        <x:v>0</x:v>
      </x:c>
      <x:c r="R663" s="10"/>
      <x:c r="S663" s="10"/>
      <x:c r="T663" s="12" t="n">
        <x:f t="shared" ca="1" si="46">(COUNTIF($D$650:$D$676,"&lt;"&amp;D663)+(COUNTIF($D$650:$D$676,"="&amp;D663)-1)/2)/26*100</x:f>
        <x:v>26.923076923076923</x:v>
      </x:c>
      <x:c r="U663" s="12" t="n">
        <x:f t="shared" ca="1" si="44">T663*N663</x:f>
        <x:v>1.1217948726923077</x:v>
      </x:c>
      <x:c r="V663" s="12" t="n">
        <x:f t="shared" ca="1" si="45">U663/9</x:f>
        <x:v>0.12464387474358975</x:v>
      </x:c>
    </x:row>
    <x:row r="664">
      <x:c r="A664" s="10" t="s">
        <x:v>204</x:v>
      </x:c>
      <x:c r="B664" s="10" t="s">
        <x:v>83</x:v>
      </x:c>
      <x:c r="C664" s="10" t="s">
        <x:v>84</x:v>
      </x:c>
      <x:c r="D664" s="12">
        <x:v>6.2</x:v>
      </x:c>
      <x:c r="E664" s="10" t="s">
        <x:v>205</x:v>
      </x:c>
      <x:c r="F664" s="10" t="s">
        <x:v>145</x:v>
      </x:c>
      <x:c r="G664" s="10"/>
      <x:c r="H664" s="10" t="s">
        <x:v>146</x:v>
      </x:c>
      <x:c r="I664" s="10" t="s">
        <x:v>147</x:v>
      </x:c>
      <x:c r="J664" s="10" t="s">
        <x:v>206</x:v>
      </x:c>
      <x:c r="K664" s="10" t="s">
        <x:v>54</x:v>
      </x:c>
      <x:c r="L664" s="10" t="s">
        <x:v>182</x:v>
      </x:c>
      <x:c r="M664" s="10" t="s">
        <x:v>165</x:v>
      </x:c>
      <x:c r="N664" s="13">
        <x:v>4.16666667E-2</x:v>
      </x:c>
      <x:c r="O664" s="13">
        <x:v>0.11111111110000001</x:v>
      </x:c>
      <x:c r="P664" s="13">
        <x:v>4.6296295999999999E-3</x:v>
      </x:c>
      <x:c r="Q664" s="11" t="b">
        <x:v>0</x:v>
      </x:c>
      <x:c r="R664" s="10"/>
      <x:c r="S664" s="10"/>
      <x:c r="T664" s="12" t="n">
        <x:f t="shared" ca="1" si="46">(COUNTIF($D$650:$D$676,"&lt;"&amp;D664)+(COUNTIF($D$650:$D$676,"="&amp;D664)-1)/2)/26*100</x:f>
        <x:v>80.76923076923077</x:v>
      </x:c>
      <x:c r="U664" s="12" t="n">
        <x:f t="shared" ca="1" si="44">T664*N664</x:f>
        <x:v>3.365384618076923</x:v>
      </x:c>
      <x:c r="V664" s="12" t="n">
        <x:f t="shared" ca="1" si="45">U664/9</x:f>
        <x:v>0.37393162423076926</x:v>
      </x:c>
    </x:row>
    <x:row r="665">
      <x:c r="A665" s="10" t="s">
        <x:v>204</x:v>
      </x:c>
      <x:c r="B665" s="10" t="s">
        <x:v>85</x:v>
      </x:c>
      <x:c r="C665" s="10" t="s">
        <x:v>86</x:v>
      </x:c>
      <x:c r="D665" s="12">
        <x:v>3.8</x:v>
      </x:c>
      <x:c r="E665" s="10" t="s">
        <x:v>205</x:v>
      </x:c>
      <x:c r="F665" s="10" t="s">
        <x:v>145</x:v>
      </x:c>
      <x:c r="G665" s="10"/>
      <x:c r="H665" s="10" t="s">
        <x:v>146</x:v>
      </x:c>
      <x:c r="I665" s="10" t="s">
        <x:v>147</x:v>
      </x:c>
      <x:c r="J665" s="10" t="s">
        <x:v>206</x:v>
      </x:c>
      <x:c r="K665" s="10" t="s">
        <x:v>54</x:v>
      </x:c>
      <x:c r="L665" s="10" t="s">
        <x:v>182</x:v>
      </x:c>
      <x:c r="M665" s="10" t="s">
        <x:v>165</x:v>
      </x:c>
      <x:c r="N665" s="13">
        <x:v>4.16666667E-2</x:v>
      </x:c>
      <x:c r="O665" s="13">
        <x:v>0.11111111110000001</x:v>
      </x:c>
      <x:c r="P665" s="13">
        <x:v>4.6296295999999999E-3</x:v>
      </x:c>
      <x:c r="Q665" s="11" t="b">
        <x:v>0</x:v>
      </x:c>
      <x:c r="R665" s="10"/>
      <x:c r="S665" s="10"/>
      <x:c r="T665" s="12" t="n">
        <x:f t="shared" ca="1" si="46">(COUNTIF($D$650:$D$676,"&lt;"&amp;D665)+(COUNTIF($D$650:$D$676,"="&amp;D665)-1)/2)/26*100</x:f>
        <x:v>7.6923076923076925</x:v>
      </x:c>
      <x:c r="U665" s="12" t="n">
        <x:f t="shared" ca="1" si="44">T665*N665</x:f>
        <x:v>0.32051282076923077</x:v>
      </x:c>
      <x:c r="V665" s="12" t="n">
        <x:f t="shared" ca="1" si="45">U665/9</x:f>
        <x:v>0.03561253564102564</x:v>
      </x:c>
    </x:row>
    <x:row r="666">
      <x:c r="A666" s="10" t="s">
        <x:v>204</x:v>
      </x:c>
      <x:c r="B666" s="10" t="s">
        <x:v>87</x:v>
      </x:c>
      <x:c r="C666" s="10" t="s">
        <x:v>88</x:v>
      </x:c>
      <x:c r="D666" s="12">
        <x:v>5.7</x:v>
      </x:c>
      <x:c r="E666" s="10" t="s">
        <x:v>205</x:v>
      </x:c>
      <x:c r="F666" s="10" t="s">
        <x:v>145</x:v>
      </x:c>
      <x:c r="G666" s="10"/>
      <x:c r="H666" s="10" t="s">
        <x:v>146</x:v>
      </x:c>
      <x:c r="I666" s="10" t="s">
        <x:v>147</x:v>
      </x:c>
      <x:c r="J666" s="10" t="s">
        <x:v>206</x:v>
      </x:c>
      <x:c r="K666" s="10" t="s">
        <x:v>54</x:v>
      </x:c>
      <x:c r="L666" s="10" t="s">
        <x:v>182</x:v>
      </x:c>
      <x:c r="M666" s="10" t="s">
        <x:v>165</x:v>
      </x:c>
      <x:c r="N666" s="13">
        <x:v>4.16666667E-2</x:v>
      </x:c>
      <x:c r="O666" s="13">
        <x:v>0.11111111110000001</x:v>
      </x:c>
      <x:c r="P666" s="13">
        <x:v>4.6296295999999999E-3</x:v>
      </x:c>
      <x:c r="Q666" s="11" t="b">
        <x:v>0</x:v>
      </x:c>
      <x:c r="R666" s="10"/>
      <x:c r="S666" s="10"/>
      <x:c r="T666" s="12" t="n">
        <x:f t="shared" ca="1" si="46">(COUNTIF($D$650:$D$676,"&lt;"&amp;D666)+(COUNTIF($D$650:$D$676,"="&amp;D666)-1)/2)/26*100</x:f>
        <x:v>71.15384615384616</x:v>
      </x:c>
      <x:c r="U666" s="12" t="n">
        <x:f t="shared" ca="1" si="44">T666*N666</x:f>
        <x:v>2.964743592115385</x:v>
      </x:c>
      <x:c r="V666" s="12" t="n">
        <x:f t="shared" ca="1" si="45">U666/9</x:f>
        <x:v>0.32941595467948726</x:v>
      </x:c>
    </x:row>
    <x:row r="667">
      <x:c r="A667" s="10" t="s">
        <x:v>204</x:v>
      </x:c>
      <x:c r="B667" s="10" t="s">
        <x:v>89</x:v>
      </x:c>
      <x:c r="C667" s="10" t="s">
        <x:v>90</x:v>
      </x:c>
      <x:c r="D667" s="12">
        <x:v>8.6999999999999993</x:v>
      </x:c>
      <x:c r="E667" s="10" t="s">
        <x:v>205</x:v>
      </x:c>
      <x:c r="F667" s="10" t="s">
        <x:v>145</x:v>
      </x:c>
      <x:c r="G667" s="10"/>
      <x:c r="H667" s="10" t="s">
        <x:v>146</x:v>
      </x:c>
      <x:c r="I667" s="10" t="s">
        <x:v>147</x:v>
      </x:c>
      <x:c r="J667" s="10" t="s">
        <x:v>206</x:v>
      </x:c>
      <x:c r="K667" s="10" t="s">
        <x:v>54</x:v>
      </x:c>
      <x:c r="L667" s="10" t="s">
        <x:v>182</x:v>
      </x:c>
      <x:c r="M667" s="10" t="s">
        <x:v>165</x:v>
      </x:c>
      <x:c r="N667" s="13">
        <x:v>4.16666667E-2</x:v>
      </x:c>
      <x:c r="O667" s="13">
        <x:v>0.11111111110000001</x:v>
      </x:c>
      <x:c r="P667" s="13">
        <x:v>4.6296295999999999E-3</x:v>
      </x:c>
      <x:c r="Q667" s="11" t="b">
        <x:v>0</x:v>
      </x:c>
      <x:c r="R667" s="10"/>
      <x:c r="S667" s="10"/>
      <x:c r="T667" s="12" t="n">
        <x:f t="shared" ca="1" si="46">(COUNTIF($D$650:$D$676,"&lt;"&amp;D667)+(COUNTIF($D$650:$D$676,"="&amp;D667)-1)/2)/26*100</x:f>
        <x:v>96.15384615384616</x:v>
      </x:c>
      <x:c r="U667" s="12" t="n">
        <x:f t="shared" ca="1" si="44">T667*N667</x:f>
        <x:v>4.006410259615385</x:v>
      </x:c>
      <x:c r="V667" s="12" t="n">
        <x:f t="shared" ca="1" si="45">U667/9</x:f>
        <x:v>0.44515669551282055</x:v>
      </x:c>
    </x:row>
    <x:row r="668">
      <x:c r="A668" s="10" t="s">
        <x:v>204</x:v>
      </x:c>
      <x:c r="B668" s="10" t="s">
        <x:v>91</x:v>
      </x:c>
      <x:c r="C668" s="10" t="s">
        <x:v>92</x:v>
      </x:c>
      <x:c r="D668" s="12">
        <x:v>4.5</x:v>
      </x:c>
      <x:c r="E668" s="10" t="s">
        <x:v>205</x:v>
      </x:c>
      <x:c r="F668" s="10" t="s">
        <x:v>145</x:v>
      </x:c>
      <x:c r="G668" s="10"/>
      <x:c r="H668" s="10" t="s">
        <x:v>146</x:v>
      </x:c>
      <x:c r="I668" s="10" t="s">
        <x:v>147</x:v>
      </x:c>
      <x:c r="J668" s="10" t="s">
        <x:v>206</x:v>
      </x:c>
      <x:c r="K668" s="10" t="s">
        <x:v>54</x:v>
      </x:c>
      <x:c r="L668" s="10" t="s">
        <x:v>182</x:v>
      </x:c>
      <x:c r="M668" s="10" t="s">
        <x:v>165</x:v>
      </x:c>
      <x:c r="N668" s="13">
        <x:v>4.16666667E-2</x:v>
      </x:c>
      <x:c r="O668" s="13">
        <x:v>0.11111111110000001</x:v>
      </x:c>
      <x:c r="P668" s="13">
        <x:v>4.6296295999999999E-3</x:v>
      </x:c>
      <x:c r="Q668" s="11" t="b">
        <x:v>0</x:v>
      </x:c>
      <x:c r="R668" s="10"/>
      <x:c r="S668" s="10"/>
      <x:c r="T668" s="12" t="n">
        <x:f t="shared" ca="1" si="46">(COUNTIF($D$650:$D$676,"&lt;"&amp;D668)+(COUNTIF($D$650:$D$676,"="&amp;D668)-1)/2)/26*100</x:f>
        <x:v>19.230769230769234</x:v>
      </x:c>
      <x:c r="U668" s="12" t="n">
        <x:f t="shared" ca="1" si="44">T668*N668</x:f>
        <x:v>0.801282051923077</x:v>
      </x:c>
      <x:c r="V668" s="12" t="n">
        <x:f t="shared" ca="1" si="45">U668/9</x:f>
        <x:v>0.08903133910256411</x:v>
      </x:c>
    </x:row>
    <x:row r="669">
      <x:c r="A669" s="10" t="s">
        <x:v>204</x:v>
      </x:c>
      <x:c r="B669" s="10" t="s">
        <x:v>93</x:v>
      </x:c>
      <x:c r="C669" s="10" t="s">
        <x:v>94</x:v>
      </x:c>
      <x:c r="D669" s="12">
        <x:v>4.8</x:v>
      </x:c>
      <x:c r="E669" s="10" t="s">
        <x:v>205</x:v>
      </x:c>
      <x:c r="F669" s="10" t="s">
        <x:v>145</x:v>
      </x:c>
      <x:c r="G669" s="10"/>
      <x:c r="H669" s="10" t="s">
        <x:v>146</x:v>
      </x:c>
      <x:c r="I669" s="10" t="s">
        <x:v>147</x:v>
      </x:c>
      <x:c r="J669" s="10" t="s">
        <x:v>206</x:v>
      </x:c>
      <x:c r="K669" s="10" t="s">
        <x:v>54</x:v>
      </x:c>
      <x:c r="L669" s="10" t="s">
        <x:v>182</x:v>
      </x:c>
      <x:c r="M669" s="10" t="s">
        <x:v>165</x:v>
      </x:c>
      <x:c r="N669" s="13">
        <x:v>4.16666667E-2</x:v>
      </x:c>
      <x:c r="O669" s="13">
        <x:v>0.11111111110000001</x:v>
      </x:c>
      <x:c r="P669" s="13">
        <x:v>4.6296295999999999E-3</x:v>
      </x:c>
      <x:c r="Q669" s="11" t="b">
        <x:v>0</x:v>
      </x:c>
      <x:c r="R669" s="10"/>
      <x:c r="S669" s="10"/>
      <x:c r="T669" s="12" t="n">
        <x:f t="shared" ca="1" si="46">(COUNTIF($D$650:$D$676,"&lt;"&amp;D669)+(COUNTIF($D$650:$D$676,"="&amp;D669)-1)/2)/26*100</x:f>
        <x:v>38.46153846153847</x:v>
      </x:c>
      <x:c r="U669" s="12" t="n">
        <x:f t="shared" ca="1" si="44">T669*N669</x:f>
        <x:v>1.602564103846154</x:v>
      </x:c>
      <x:c r="V669" s="12" t="n">
        <x:f t="shared" ca="1" si="45">U669/9</x:f>
        <x:v>0.17806267820512822</x:v>
      </x:c>
    </x:row>
    <x:row r="670">
      <x:c r="A670" s="10" t="s">
        <x:v>204</x:v>
      </x:c>
      <x:c r="B670" s="10" t="s">
        <x:v>95</x:v>
      </x:c>
      <x:c r="C670" s="10" t="s">
        <x:v>96</x:v>
      </x:c>
      <x:c r="D670" s="12">
        <x:v>7.2</x:v>
      </x:c>
      <x:c r="E670" s="10" t="s">
        <x:v>205</x:v>
      </x:c>
      <x:c r="F670" s="10" t="s">
        <x:v>145</x:v>
      </x:c>
      <x:c r="G670" s="10"/>
      <x:c r="H670" s="10" t="s">
        <x:v>146</x:v>
      </x:c>
      <x:c r="I670" s="10" t="s">
        <x:v>147</x:v>
      </x:c>
      <x:c r="J670" s="10" t="s">
        <x:v>206</x:v>
      </x:c>
      <x:c r="K670" s="10" t="s">
        <x:v>54</x:v>
      </x:c>
      <x:c r="L670" s="10" t="s">
        <x:v>182</x:v>
      </x:c>
      <x:c r="M670" s="10" t="s">
        <x:v>165</x:v>
      </x:c>
      <x:c r="N670" s="13">
        <x:v>4.16666667E-2</x:v>
      </x:c>
      <x:c r="O670" s="13">
        <x:v>0.11111111110000001</x:v>
      </x:c>
      <x:c r="P670" s="13">
        <x:v>4.6296295999999999E-3</x:v>
      </x:c>
      <x:c r="Q670" s="11" t="b">
        <x:v>0</x:v>
      </x:c>
      <x:c r="R670" s="10"/>
      <x:c r="S670" s="10"/>
      <x:c r="T670" s="12" t="n">
        <x:f t="shared" ca="1" si="46">(COUNTIF($D$650:$D$676,"&lt;"&amp;D670)+(COUNTIF($D$650:$D$676,"="&amp;D670)-1)/2)/26*100</x:f>
        <x:v>88.46153846153845</x:v>
      </x:c>
      <x:c r="U670" s="12" t="n">
        <x:f t="shared" ca="1" si="44">T670*N670</x:f>
        <x:v>3.6858974388461534</x:v>
      </x:c>
      <x:c r="V670" s="12" t="n">
        <x:f t="shared" ca="1" si="45">U670/9</x:f>
        <x:v>0.4095441598717948</x:v>
      </x:c>
    </x:row>
    <x:row r="671">
      <x:c r="A671" s="10" t="s">
        <x:v>204</x:v>
      </x:c>
      <x:c r="B671" s="10" t="s">
        <x:v>97</x:v>
      </x:c>
      <x:c r="C671" s="10" t="s">
        <x:v>98</x:v>
      </x:c>
      <x:c r="D671" s="12">
        <x:v>4.5</x:v>
      </x:c>
      <x:c r="E671" s="10" t="s">
        <x:v>205</x:v>
      </x:c>
      <x:c r="F671" s="10" t="s">
        <x:v>145</x:v>
      </x:c>
      <x:c r="G671" s="10"/>
      <x:c r="H671" s="10" t="s">
        <x:v>146</x:v>
      </x:c>
      <x:c r="I671" s="10" t="s">
        <x:v>147</x:v>
      </x:c>
      <x:c r="J671" s="10" t="s">
        <x:v>206</x:v>
      </x:c>
      <x:c r="K671" s="10" t="s">
        <x:v>54</x:v>
      </x:c>
      <x:c r="L671" s="10" t="s">
        <x:v>182</x:v>
      </x:c>
      <x:c r="M671" s="10" t="s">
        <x:v>165</x:v>
      </x:c>
      <x:c r="N671" s="13">
        <x:v>4.16666667E-2</x:v>
      </x:c>
      <x:c r="O671" s="13">
        <x:v>0.11111111110000001</x:v>
      </x:c>
      <x:c r="P671" s="13">
        <x:v>4.6296295999999999E-3</x:v>
      </x:c>
      <x:c r="Q671" s="11" t="b">
        <x:v>0</x:v>
      </x:c>
      <x:c r="R671" s="10"/>
      <x:c r="S671" s="10"/>
      <x:c r="T671" s="12" t="n">
        <x:f t="shared" ca="1" si="46">(COUNTIF($D$650:$D$676,"&lt;"&amp;D671)+(COUNTIF($D$650:$D$676,"="&amp;D671)-1)/2)/26*100</x:f>
        <x:v>19.230769230769234</x:v>
      </x:c>
      <x:c r="U671" s="12" t="n">
        <x:f t="shared" ca="1" si="44">T671*N671</x:f>
        <x:v>0.801282051923077</x:v>
      </x:c>
      <x:c r="V671" s="12" t="n">
        <x:f t="shared" ca="1" si="45">U671/9</x:f>
        <x:v>0.08903133910256411</x:v>
      </x:c>
    </x:row>
    <x:row r="672">
      <x:c r="A672" s="10" t="s">
        <x:v>204</x:v>
      </x:c>
      <x:c r="B672" s="10" t="s">
        <x:v>99</x:v>
      </x:c>
      <x:c r="C672" s="10" t="s">
        <x:v>100</x:v>
      </x:c>
      <x:c r="D672" s="12">
        <x:v>5.4</x:v>
      </x:c>
      <x:c r="E672" s="10" t="s">
        <x:v>205</x:v>
      </x:c>
      <x:c r="F672" s="10" t="s">
        <x:v>145</x:v>
      </x:c>
      <x:c r="G672" s="10"/>
      <x:c r="H672" s="10" t="s">
        <x:v>146</x:v>
      </x:c>
      <x:c r="I672" s="10" t="s">
        <x:v>147</x:v>
      </x:c>
      <x:c r="J672" s="10" t="s">
        <x:v>206</x:v>
      </x:c>
      <x:c r="K672" s="10" t="s">
        <x:v>54</x:v>
      </x:c>
      <x:c r="L672" s="10" t="s">
        <x:v>182</x:v>
      </x:c>
      <x:c r="M672" s="10" t="s">
        <x:v>165</x:v>
      </x:c>
      <x:c r="N672" s="13">
        <x:v>4.16666667E-2</x:v>
      </x:c>
      <x:c r="O672" s="13">
        <x:v>0.11111111110000001</x:v>
      </x:c>
      <x:c r="P672" s="13">
        <x:v>4.6296295999999999E-3</x:v>
      </x:c>
      <x:c r="Q672" s="11" t="b">
        <x:v>0</x:v>
      </x:c>
      <x:c r="R672" s="10"/>
      <x:c r="S672" s="10"/>
      <x:c r="T672" s="12" t="n">
        <x:f t="shared" ca="1" si="46">(COUNTIF($D$650:$D$676,"&lt;"&amp;D672)+(COUNTIF($D$650:$D$676,"="&amp;D672)-1)/2)/26*100</x:f>
        <x:v>59.61538461538461</x:v>
      </x:c>
      <x:c r="U672" s="12" t="n">
        <x:f t="shared" ca="1" si="44">T672*N672</x:f>
        <x:v>2.4839743609615383</x:v>
      </x:c>
      <x:c r="V672" s="12" t="n">
        <x:f t="shared" ca="1" si="45">U672/9</x:f>
        <x:v>0.2759971512179487</x:v>
      </x:c>
    </x:row>
    <x:row r="673">
      <x:c r="A673" s="10" t="s">
        <x:v>204</x:v>
      </x:c>
      <x:c r="B673" s="10" t="s">
        <x:v>101</x:v>
      </x:c>
      <x:c r="C673" s="10" t="s">
        <x:v>102</x:v>
      </x:c>
      <x:c r="D673" s="12">
        <x:v>2.7</x:v>
      </x:c>
      <x:c r="E673" s="10" t="s">
        <x:v>205</x:v>
      </x:c>
      <x:c r="F673" s="10" t="s">
        <x:v>145</x:v>
      </x:c>
      <x:c r="G673" s="10"/>
      <x:c r="H673" s="10" t="s">
        <x:v>146</x:v>
      </x:c>
      <x:c r="I673" s="10" t="s">
        <x:v>147</x:v>
      </x:c>
      <x:c r="J673" s="10" t="s">
        <x:v>206</x:v>
      </x:c>
      <x:c r="K673" s="10" t="s">
        <x:v>54</x:v>
      </x:c>
      <x:c r="L673" s="10" t="s">
        <x:v>182</x:v>
      </x:c>
      <x:c r="M673" s="10" t="s">
        <x:v>165</x:v>
      </x:c>
      <x:c r="N673" s="13">
        <x:v>4.16666667E-2</x:v>
      </x:c>
      <x:c r="O673" s="13">
        <x:v>0.11111111110000001</x:v>
      </x:c>
      <x:c r="P673" s="13">
        <x:v>4.6296295999999999E-3</x:v>
      </x:c>
      <x:c r="Q673" s="11" t="b">
        <x:v>0</x:v>
      </x:c>
      <x:c r="R673" s="10"/>
      <x:c r="S673" s="10"/>
      <x:c r="T673" s="12" t="n">
        <x:f t="shared" ca="1" si="46">(COUNTIF($D$650:$D$676,"&lt;"&amp;D673)+(COUNTIF($D$650:$D$676,"="&amp;D673)-1)/2)/26*100</x:f>
        <x:v>3.8461538461538463</x:v>
      </x:c>
      <x:c r="U673" s="12" t="n">
        <x:f t="shared" ca="1" si="44">T673*N673</x:f>
        <x:v>0.16025641038461538</x:v>
      </x:c>
      <x:c r="V673" s="12" t="n">
        <x:f t="shared" ca="1" si="45">U673/9</x:f>
        <x:v>0.01780626782051282</x:v>
      </x:c>
    </x:row>
    <x:row r="674">
      <x:c r="A674" s="10" t="s">
        <x:v>204</x:v>
      </x:c>
      <x:c r="B674" s="10" t="s">
        <x:v>103</x:v>
      </x:c>
      <x:c r="C674" s="10" t="s">
        <x:v>104</x:v>
      </x:c>
      <x:c r="D674" s="12">
        <x:v>8.9</x:v>
      </x:c>
      <x:c r="E674" s="10" t="s">
        <x:v>205</x:v>
      </x:c>
      <x:c r="F674" s="10" t="s">
        <x:v>145</x:v>
      </x:c>
      <x:c r="G674" s="10"/>
      <x:c r="H674" s="10" t="s">
        <x:v>146</x:v>
      </x:c>
      <x:c r="I674" s="10" t="s">
        <x:v>147</x:v>
      </x:c>
      <x:c r="J674" s="10" t="s">
        <x:v>206</x:v>
      </x:c>
      <x:c r="K674" s="10" t="s">
        <x:v>54</x:v>
      </x:c>
      <x:c r="L674" s="10" t="s">
        <x:v>182</x:v>
      </x:c>
      <x:c r="M674" s="10" t="s">
        <x:v>165</x:v>
      </x:c>
      <x:c r="N674" s="13">
        <x:v>4.16666667E-2</x:v>
      </x:c>
      <x:c r="O674" s="13">
        <x:v>0.11111111110000001</x:v>
      </x:c>
      <x:c r="P674" s="13">
        <x:v>4.6296295999999999E-3</x:v>
      </x:c>
      <x:c r="Q674" s="11" t="b">
        <x:v>0</x:v>
      </x:c>
      <x:c r="R674" s="10"/>
      <x:c r="S674" s="10"/>
      <x:c r="T674" s="12" t="n">
        <x:f t="shared" ca="1" si="46">(COUNTIF($D$650:$D$676,"&lt;"&amp;D674)+(COUNTIF($D$650:$D$676,"="&amp;D674)-1)/2)/26*100</x:f>
        <x:v>100</x:v>
      </x:c>
      <x:c r="U674" s="12" t="n">
        <x:f t="shared" ca="1" si="44">T674*N674</x:f>
        <x:v>4.16666667</x:v>
      </x:c>
      <x:c r="V674" s="12" t="n">
        <x:f t="shared" ca="1" si="45">U674/9</x:f>
        <x:v>0.4629629633333333</x:v>
      </x:c>
    </x:row>
    <x:row r="675">
      <x:c r="A675" s="10" t="s">
        <x:v>204</x:v>
      </x:c>
      <x:c r="B675" s="10" t="s">
        <x:v>105</x:v>
      </x:c>
      <x:c r="C675" s="10" t="s">
        <x:v>106</x:v>
      </x:c>
      <x:c r="D675" s="12">
        <x:v>4.5</x:v>
      </x:c>
      <x:c r="E675" s="10" t="s">
        <x:v>205</x:v>
      </x:c>
      <x:c r="F675" s="10" t="s">
        <x:v>145</x:v>
      </x:c>
      <x:c r="G675" s="10"/>
      <x:c r="H675" s="10" t="s">
        <x:v>146</x:v>
      </x:c>
      <x:c r="I675" s="10" t="s">
        <x:v>147</x:v>
      </x:c>
      <x:c r="J675" s="10" t="s">
        <x:v>206</x:v>
      </x:c>
      <x:c r="K675" s="10" t="s">
        <x:v>54</x:v>
      </x:c>
      <x:c r="L675" s="10" t="s">
        <x:v>182</x:v>
      </x:c>
      <x:c r="M675" s="10" t="s">
        <x:v>165</x:v>
      </x:c>
      <x:c r="N675" s="13">
        <x:v>4.16666667E-2</x:v>
      </x:c>
      <x:c r="O675" s="13">
        <x:v>0.11111111110000001</x:v>
      </x:c>
      <x:c r="P675" s="13">
        <x:v>4.6296295999999999E-3</x:v>
      </x:c>
      <x:c r="Q675" s="11" t="b">
        <x:v>0</x:v>
      </x:c>
      <x:c r="R675" s="10"/>
      <x:c r="S675" s="10"/>
      <x:c r="T675" s="12" t="n">
        <x:f t="shared" ca="1" si="46">(COUNTIF($D$650:$D$676,"&lt;"&amp;D675)+(COUNTIF($D$650:$D$676,"="&amp;D675)-1)/2)/26*100</x:f>
        <x:v>19.230769230769234</x:v>
      </x:c>
      <x:c r="U675" s="12" t="n">
        <x:f t="shared" ca="1" si="44">T675*N675</x:f>
        <x:v>0.801282051923077</x:v>
      </x:c>
      <x:c r="V675" s="12" t="n">
        <x:f t="shared" ca="1" si="45">U675/9</x:f>
        <x:v>0.08903133910256411</x:v>
      </x:c>
    </x:row>
    <x:row r="676">
      <x:c r="A676" s="10" t="s">
        <x:v>204</x:v>
      </x:c>
      <x:c r="B676" s="10" t="s">
        <x:v>107</x:v>
      </x:c>
      <x:c r="C676" s="10" t="s">
        <x:v>108</x:v>
      </x:c>
      <x:c r="D676" s="12">
        <x:v>4.4000000000000004</x:v>
      </x:c>
      <x:c r="E676" s="10" t="s">
        <x:v>205</x:v>
      </x:c>
      <x:c r="F676" s="10" t="s">
        <x:v>145</x:v>
      </x:c>
      <x:c r="G676" s="10"/>
      <x:c r="H676" s="10" t="s">
        <x:v>146</x:v>
      </x:c>
      <x:c r="I676" s="10" t="s">
        <x:v>147</x:v>
      </x:c>
      <x:c r="J676" s="10" t="s">
        <x:v>206</x:v>
      </x:c>
      <x:c r="K676" s="10" t="s">
        <x:v>54</x:v>
      </x:c>
      <x:c r="L676" s="10" t="s">
        <x:v>182</x:v>
      </x:c>
      <x:c r="M676" s="10" t="s">
        <x:v>165</x:v>
      </x:c>
      <x:c r="N676" s="13">
        <x:v>4.16666667E-2</x:v>
      </x:c>
      <x:c r="O676" s="13">
        <x:v>0.11111111110000001</x:v>
      </x:c>
      <x:c r="P676" s="13">
        <x:v>4.6296295999999999E-3</x:v>
      </x:c>
      <x:c r="Q676" s="11" t="b">
        <x:v>0</x:v>
      </x:c>
      <x:c r="R676" s="10"/>
      <x:c r="S676" s="10"/>
      <x:c r="T676" s="12" t="n">
        <x:f t="shared" ca="1" si="46">(COUNTIF($D$650:$D$676,"&lt;"&amp;D676)+(COUNTIF($D$650:$D$676,"="&amp;D676)-1)/2)/26*100</x:f>
        <x:v>11.538461538461538</x:v>
      </x:c>
      <x:c r="U676" s="12" t="n">
        <x:f t="shared" ca="1" si="44">T676*N676</x:f>
        <x:v>0.4807692311538462</x:v>
      </x:c>
      <x:c r="V676" s="12" t="n">
        <x:f t="shared" ca="1" si="45">U676/9</x:f>
        <x:v>0.05341880346153846</x:v>
      </x:c>
    </x:row>
    <x:row r="677">
      <x:c r="A677" s="10" t="s">
        <x:v>207</x:v>
      </x:c>
      <x:c r="B677" s="10" t="s">
        <x:v>48</x:v>
      </x:c>
      <x:c r="C677" s="10" t="s">
        <x:v>49</x:v>
      </x:c>
      <x:c r="D677" s="12">
        <x:v>27.941259213399999</x:v>
      </x:c>
      <x:c r="E677" s="10" t="s">
        <x:v>208</x:v>
      </x:c>
      <x:c r="F677" s="10" t="s">
        <x:v>145</x:v>
      </x:c>
      <x:c r="G677" s="10"/>
      <x:c r="H677" s="10" t="s">
        <x:v>146</x:v>
      </x:c>
      <x:c r="I677" s="10" t="s">
        <x:v>147</x:v>
      </x:c>
      <x:c r="J677" s="10" t="s">
        <x:v>209</x:v>
      </x:c>
      <x:c r="K677" s="10" t="s">
        <x:v>54</x:v>
      </x:c>
      <x:c r="L677" s="10" t="s">
        <x:v>210</x:v>
      </x:c>
      <x:c r="M677" s="10" t="s">
        <x:v>165</x:v>
      </x:c>
      <x:c r="N677" s="13">
        <x:v>4.16666667E-2</x:v>
      </x:c>
      <x:c r="O677" s="13">
        <x:v>0.11111111110000001</x:v>
      </x:c>
      <x:c r="P677" s="13">
        <x:v>4.6296295999999999E-3</x:v>
      </x:c>
      <x:c r="Q677" s="11" t="b">
        <x:v>0</x:v>
      </x:c>
      <x:c r="R677" s="10"/>
      <x:c r="S677" s="10"/>
      <x:c r="T677" s="12" t="n">
        <x:f t="shared" ref="T677:T703" ca="1" si="47">(COUNTIF($D$677:$D$703,"&lt;"&amp;D677)+(COUNTIF($D$677:$D$703,"="&amp;D677)-1)/2)/26*100</x:f>
        <x:v>57.692307692307686</x:v>
      </x:c>
      <x:c r="U677" s="12" t="n">
        <x:f t="shared" ca="1" si="44">T677*N677</x:f>
        <x:v>2.4038461557692306</x:v>
      </x:c>
      <x:c r="V677" s="12" t="n">
        <x:f t="shared" ca="1" si="45">U677/9</x:f>
        <x:v>0.2670940173076923</x:v>
      </x:c>
    </x:row>
    <x:row r="678">
      <x:c r="A678" s="10" t="s">
        <x:v>207</x:v>
      </x:c>
      <x:c r="B678" s="10" t="s">
        <x:v>57</x:v>
      </x:c>
      <x:c r="C678" s="10" t="s">
        <x:v>58</x:v>
      </x:c>
      <x:c r="D678" s="12">
        <x:v>37.183057306199998</x:v>
      </x:c>
      <x:c r="E678" s="10" t="s">
        <x:v>208</x:v>
      </x:c>
      <x:c r="F678" s="10" t="s">
        <x:v>145</x:v>
      </x:c>
      <x:c r="G678" s="10"/>
      <x:c r="H678" s="10" t="s">
        <x:v>146</x:v>
      </x:c>
      <x:c r="I678" s="10" t="s">
        <x:v>147</x:v>
      </x:c>
      <x:c r="J678" s="10" t="s">
        <x:v>209</x:v>
      </x:c>
      <x:c r="K678" s="10" t="s">
        <x:v>54</x:v>
      </x:c>
      <x:c r="L678" s="10" t="s">
        <x:v>210</x:v>
      </x:c>
      <x:c r="M678" s="10" t="s">
        <x:v>165</x:v>
      </x:c>
      <x:c r="N678" s="13">
        <x:v>4.16666667E-2</x:v>
      </x:c>
      <x:c r="O678" s="13">
        <x:v>0.11111111110000001</x:v>
      </x:c>
      <x:c r="P678" s="13">
        <x:v>4.6296295999999999E-3</x:v>
      </x:c>
      <x:c r="Q678" s="11" t="b">
        <x:v>0</x:v>
      </x:c>
      <x:c r="R678" s="10"/>
      <x:c r="S678" s="10"/>
      <x:c r="T678" s="12" t="n">
        <x:f t="shared" ca="1" si="47">(COUNTIF($D$677:$D$703,"&lt;"&amp;D678)+(COUNTIF($D$677:$D$703,"="&amp;D678)-1)/2)/26*100</x:f>
        <x:v>84.61538461538461</x:v>
      </x:c>
      <x:c r="U678" s="12" t="n">
        <x:f t="shared" ca="1" si="44">T678*N678</x:f>
        <x:v>3.5256410284615383</x:v>
      </x:c>
      <x:c r="V678" s="12" t="n">
        <x:f t="shared" ca="1" si="45">U678/9</x:f>
        <x:v>0.391737892051282</x:v>
      </x:c>
    </x:row>
    <x:row r="679">
      <x:c r="A679" s="10" t="s">
        <x:v>207</x:v>
      </x:c>
      <x:c r="B679" s="10" t="s">
        <x:v>59</x:v>
      </x:c>
      <x:c r="C679" s="10" t="s">
        <x:v>60</x:v>
      </x:c>
      <x:c r="D679" s="12">
        <x:v>13.2576019949</x:v>
      </x:c>
      <x:c r="E679" s="10" t="s">
        <x:v>208</x:v>
      </x:c>
      <x:c r="F679" s="10" t="s">
        <x:v>145</x:v>
      </x:c>
      <x:c r="G679" s="10"/>
      <x:c r="H679" s="10" t="s">
        <x:v>146</x:v>
      </x:c>
      <x:c r="I679" s="10" t="s">
        <x:v>147</x:v>
      </x:c>
      <x:c r="J679" s="10" t="s">
        <x:v>209</x:v>
      </x:c>
      <x:c r="K679" s="10" t="s">
        <x:v>54</x:v>
      </x:c>
      <x:c r="L679" s="10" t="s">
        <x:v>210</x:v>
      </x:c>
      <x:c r="M679" s="10" t="s">
        <x:v>165</x:v>
      </x:c>
      <x:c r="N679" s="13">
        <x:v>4.16666667E-2</x:v>
      </x:c>
      <x:c r="O679" s="13">
        <x:v>0.11111111110000001</x:v>
      </x:c>
      <x:c r="P679" s="13">
        <x:v>4.6296295999999999E-3</x:v>
      </x:c>
      <x:c r="Q679" s="11" t="b">
        <x:v>0</x:v>
      </x:c>
      <x:c r="R679" s="10"/>
      <x:c r="S679" s="10"/>
      <x:c r="T679" s="12" t="n">
        <x:f t="shared" ca="1" si="47">(COUNTIF($D$677:$D$703,"&lt;"&amp;D679)+(COUNTIF($D$677:$D$703,"="&amp;D679)-1)/2)/26*100</x:f>
        <x:v>11.538461538461538</x:v>
      </x:c>
      <x:c r="U679" s="12" t="n">
        <x:f t="shared" ca="1" si="44">T679*N679</x:f>
        <x:v>0.4807692311538462</x:v>
      </x:c>
      <x:c r="V679" s="12" t="n">
        <x:f t="shared" ca="1" si="45">U679/9</x:f>
        <x:v>0.05341880346153846</x:v>
      </x:c>
    </x:row>
    <x:row r="680">
      <x:c r="A680" s="10" t="s">
        <x:v>207</x:v>
      </x:c>
      <x:c r="B680" s="10" t="s">
        <x:v>61</x:v>
      </x:c>
      <x:c r="C680" s="10" t="s">
        <x:v>62</x:v>
      </x:c>
      <x:c r="D680" s="12">
        <x:v>48.116132109200002</x:v>
      </x:c>
      <x:c r="E680" s="10" t="s">
        <x:v>208</x:v>
      </x:c>
      <x:c r="F680" s="10" t="s">
        <x:v>145</x:v>
      </x:c>
      <x:c r="G680" s="10"/>
      <x:c r="H680" s="10" t="s">
        <x:v>146</x:v>
      </x:c>
      <x:c r="I680" s="10" t="s">
        <x:v>147</x:v>
      </x:c>
      <x:c r="J680" s="10" t="s">
        <x:v>209</x:v>
      </x:c>
      <x:c r="K680" s="10" t="s">
        <x:v>54</x:v>
      </x:c>
      <x:c r="L680" s="10" t="s">
        <x:v>210</x:v>
      </x:c>
      <x:c r="M680" s="10" t="s">
        <x:v>165</x:v>
      </x:c>
      <x:c r="N680" s="13">
        <x:v>4.16666667E-2</x:v>
      </x:c>
      <x:c r="O680" s="13">
        <x:v>0.11111111110000001</x:v>
      </x:c>
      <x:c r="P680" s="13">
        <x:v>4.6296295999999999E-3</x:v>
      </x:c>
      <x:c r="Q680" s="11" t="b">
        <x:v>0</x:v>
      </x:c>
      <x:c r="R680" s="10"/>
      <x:c r="S680" s="10"/>
      <x:c r="T680" s="12" t="n">
        <x:f t="shared" ca="1" si="47">(COUNTIF($D$677:$D$703,"&lt;"&amp;D680)+(COUNTIF($D$677:$D$703,"="&amp;D680)-1)/2)/26*100</x:f>
        <x:v>100</x:v>
      </x:c>
      <x:c r="U680" s="12" t="n">
        <x:f t="shared" ca="1" si="44">T680*N680</x:f>
        <x:v>4.16666667</x:v>
      </x:c>
      <x:c r="V680" s="12" t="n">
        <x:f t="shared" ca="1" si="45">U680/9</x:f>
        <x:v>0.4629629633333333</x:v>
      </x:c>
    </x:row>
    <x:row r="681">
      <x:c r="A681" s="10" t="s">
        <x:v>207</x:v>
      </x:c>
      <x:c r="B681" s="10" t="s">
        <x:v>63</x:v>
      </x:c>
      <x:c r="C681" s="10" t="s">
        <x:v>64</x:v>
      </x:c>
      <x:c r="D681" s="12">
        <x:v>22.3053743362</x:v>
      </x:c>
      <x:c r="E681" s="10" t="s">
        <x:v>208</x:v>
      </x:c>
      <x:c r="F681" s="10" t="s">
        <x:v>145</x:v>
      </x:c>
      <x:c r="G681" s="10"/>
      <x:c r="H681" s="10" t="s">
        <x:v>146</x:v>
      </x:c>
      <x:c r="I681" s="10" t="s">
        <x:v>147</x:v>
      </x:c>
      <x:c r="J681" s="10" t="s">
        <x:v>209</x:v>
      </x:c>
      <x:c r="K681" s="10" t="s">
        <x:v>54</x:v>
      </x:c>
      <x:c r="L681" s="10" t="s">
        <x:v>210</x:v>
      </x:c>
      <x:c r="M681" s="10" t="s">
        <x:v>165</x:v>
      </x:c>
      <x:c r="N681" s="13">
        <x:v>4.16666667E-2</x:v>
      </x:c>
      <x:c r="O681" s="13">
        <x:v>0.11111111110000001</x:v>
      </x:c>
      <x:c r="P681" s="13">
        <x:v>4.6296295999999999E-3</x:v>
      </x:c>
      <x:c r="Q681" s="11" t="b">
        <x:v>0</x:v>
      </x:c>
      <x:c r="R681" s="10"/>
      <x:c r="S681" s="10"/>
      <x:c r="T681" s="12" t="n">
        <x:f t="shared" ca="1" si="47">(COUNTIF($D$677:$D$703,"&lt;"&amp;D681)+(COUNTIF($D$677:$D$703,"="&amp;D681)-1)/2)/26*100</x:f>
        <x:v>30.76923076923077</x:v>
      </x:c>
      <x:c r="U681" s="12" t="n">
        <x:f t="shared" ca="1" si="44">T681*N681</x:f>
        <x:v>1.282051283076923</x:v>
      </x:c>
      <x:c r="V681" s="12" t="n">
        <x:f t="shared" ca="1" si="45">U681/9</x:f>
        <x:v>0.14245014256410257</x:v>
      </x:c>
    </x:row>
    <x:row r="682">
      <x:c r="A682" s="10" t="s">
        <x:v>207</x:v>
      </x:c>
      <x:c r="B682" s="10" t="s">
        <x:v>65</x:v>
      </x:c>
      <x:c r="C682" s="10" t="s">
        <x:v>66</x:v>
      </x:c>
      <x:c r="D682" s="12">
        <x:v>26.174993357999998</x:v>
      </x:c>
      <x:c r="E682" s="10" t="s">
        <x:v>208</x:v>
      </x:c>
      <x:c r="F682" s="10" t="s">
        <x:v>145</x:v>
      </x:c>
      <x:c r="G682" s="10"/>
      <x:c r="H682" s="10" t="s">
        <x:v>146</x:v>
      </x:c>
      <x:c r="I682" s="10" t="s">
        <x:v>147</x:v>
      </x:c>
      <x:c r="J682" s="10" t="s">
        <x:v>209</x:v>
      </x:c>
      <x:c r="K682" s="10" t="s">
        <x:v>54</x:v>
      </x:c>
      <x:c r="L682" s="10" t="s">
        <x:v>210</x:v>
      </x:c>
      <x:c r="M682" s="10" t="s">
        <x:v>165</x:v>
      </x:c>
      <x:c r="N682" s="13">
        <x:v>4.16666667E-2</x:v>
      </x:c>
      <x:c r="O682" s="13">
        <x:v>0.11111111110000001</x:v>
      </x:c>
      <x:c r="P682" s="13">
        <x:v>4.6296295999999999E-3</x:v>
      </x:c>
      <x:c r="Q682" s="11" t="b">
        <x:v>0</x:v>
      </x:c>
      <x:c r="R682" s="10"/>
      <x:c r="S682" s="10"/>
      <x:c r="T682" s="12" t="n">
        <x:f t="shared" ca="1" si="47">(COUNTIF($D$677:$D$703,"&lt;"&amp;D682)+(COUNTIF($D$677:$D$703,"="&amp;D682)-1)/2)/26*100</x:f>
        <x:v>38.46153846153847</x:v>
      </x:c>
      <x:c r="U682" s="12" t="n">
        <x:f t="shared" ca="1" si="44">T682*N682</x:f>
        <x:v>1.602564103846154</x:v>
      </x:c>
      <x:c r="V682" s="12" t="n">
        <x:f t="shared" ca="1" si="45">U682/9</x:f>
        <x:v>0.17806267820512822</x:v>
      </x:c>
    </x:row>
    <x:row r="683">
      <x:c r="A683" s="10" t="s">
        <x:v>207</x:v>
      </x:c>
      <x:c r="B683" s="10" t="s">
        <x:v>67</x:v>
      </x:c>
      <x:c r="C683" s="10" t="s">
        <x:v>68</x:v>
      </x:c>
      <x:c r="D683" s="12">
        <x:v>31.5307551438</x:v>
      </x:c>
      <x:c r="E683" s="10" t="s">
        <x:v>208</x:v>
      </x:c>
      <x:c r="F683" s="10" t="s">
        <x:v>145</x:v>
      </x:c>
      <x:c r="G683" s="10"/>
      <x:c r="H683" s="10" t="s">
        <x:v>146</x:v>
      </x:c>
      <x:c r="I683" s="10" t="s">
        <x:v>147</x:v>
      </x:c>
      <x:c r="J683" s="10" t="s">
        <x:v>209</x:v>
      </x:c>
      <x:c r="K683" s="10" t="s">
        <x:v>54</x:v>
      </x:c>
      <x:c r="L683" s="10" t="s">
        <x:v>210</x:v>
      </x:c>
      <x:c r="M683" s="10" t="s">
        <x:v>165</x:v>
      </x:c>
      <x:c r="N683" s="13">
        <x:v>4.16666667E-2</x:v>
      </x:c>
      <x:c r="O683" s="13">
        <x:v>0.11111111110000001</x:v>
      </x:c>
      <x:c r="P683" s="13">
        <x:v>4.6296295999999999E-3</x:v>
      </x:c>
      <x:c r="Q683" s="11" t="b">
        <x:v>0</x:v>
      </x:c>
      <x:c r="R683" s="10"/>
      <x:c r="S683" s="10"/>
      <x:c r="T683" s="12" t="n">
        <x:f t="shared" ca="1" si="47">(COUNTIF($D$677:$D$703,"&lt;"&amp;D683)+(COUNTIF($D$677:$D$703,"="&amp;D683)-1)/2)/26*100</x:f>
        <x:v>76.92307692307693</x:v>
      </x:c>
      <x:c r="U683" s="12" t="n">
        <x:f t="shared" ca="1" si="44">T683*N683</x:f>
        <x:v>3.205128207692308</x:v>
      </x:c>
      <x:c r="V683" s="12" t="n">
        <x:f t="shared" ca="1" si="45">U683/9</x:f>
        <x:v>0.35612535641025644</x:v>
      </x:c>
    </x:row>
    <x:row r="684">
      <x:c r="A684" s="10" t="s">
        <x:v>207</x:v>
      </x:c>
      <x:c r="B684" s="10" t="s">
        <x:v>69</x:v>
      </x:c>
      <x:c r="C684" s="10" t="s">
        <x:v>70</x:v>
      </x:c>
      <x:c r="D684" s="12">
        <x:v>46.190211345900003</x:v>
      </x:c>
      <x:c r="E684" s="10" t="s">
        <x:v>208</x:v>
      </x:c>
      <x:c r="F684" s="10" t="s">
        <x:v>145</x:v>
      </x:c>
      <x:c r="G684" s="10"/>
      <x:c r="H684" s="10" t="s">
        <x:v>146</x:v>
      </x:c>
      <x:c r="I684" s="10" t="s">
        <x:v>147</x:v>
      </x:c>
      <x:c r="J684" s="10" t="s">
        <x:v>209</x:v>
      </x:c>
      <x:c r="K684" s="10" t="s">
        <x:v>54</x:v>
      </x:c>
      <x:c r="L684" s="10" t="s">
        <x:v>210</x:v>
      </x:c>
      <x:c r="M684" s="10" t="s">
        <x:v>165</x:v>
      </x:c>
      <x:c r="N684" s="13">
        <x:v>4.16666667E-2</x:v>
      </x:c>
      <x:c r="O684" s="13">
        <x:v>0.11111111110000001</x:v>
      </x:c>
      <x:c r="P684" s="13">
        <x:v>4.6296295999999999E-3</x:v>
      </x:c>
      <x:c r="Q684" s="11" t="b">
        <x:v>0</x:v>
      </x:c>
      <x:c r="R684" s="10"/>
      <x:c r="S684" s="10"/>
      <x:c r="T684" s="12" t="n">
        <x:f t="shared" ca="1" si="47">(COUNTIF($D$677:$D$703,"&lt;"&amp;D684)+(COUNTIF($D$677:$D$703,"="&amp;D684)-1)/2)/26*100</x:f>
        <x:v>96.15384615384616</x:v>
      </x:c>
      <x:c r="U684" s="12" t="n">
        <x:f t="shared" ca="1" si="44">T684*N684</x:f>
        <x:v>4.006410259615385</x:v>
      </x:c>
      <x:c r="V684" s="12" t="n">
        <x:f t="shared" ca="1" si="45">U684/9</x:f>
        <x:v>0.44515669551282055</x:v>
      </x:c>
    </x:row>
    <x:row r="685">
      <x:c r="A685" s="10" t="s">
        <x:v>207</x:v>
      </x:c>
      <x:c r="B685" s="10" t="s">
        <x:v>71</x:v>
      </x:c>
      <x:c r="C685" s="10" t="s">
        <x:v>72</x:v>
      </x:c>
      <x:c r="D685" s="12">
        <x:v>45.5159043584</x:v>
      </x:c>
      <x:c r="E685" s="10" t="s">
        <x:v>208</x:v>
      </x:c>
      <x:c r="F685" s="10" t="s">
        <x:v>145</x:v>
      </x:c>
      <x:c r="G685" s="10"/>
      <x:c r="H685" s="10" t="s">
        <x:v>146</x:v>
      </x:c>
      <x:c r="I685" s="10" t="s">
        <x:v>147</x:v>
      </x:c>
      <x:c r="J685" s="10" t="s">
        <x:v>209</x:v>
      </x:c>
      <x:c r="K685" s="10" t="s">
        <x:v>54</x:v>
      </x:c>
      <x:c r="L685" s="10" t="s">
        <x:v>210</x:v>
      </x:c>
      <x:c r="M685" s="10" t="s">
        <x:v>165</x:v>
      </x:c>
      <x:c r="N685" s="13">
        <x:v>4.16666667E-2</x:v>
      </x:c>
      <x:c r="O685" s="13">
        <x:v>0.11111111110000001</x:v>
      </x:c>
      <x:c r="P685" s="13">
        <x:v>4.6296295999999999E-3</x:v>
      </x:c>
      <x:c r="Q685" s="11" t="b">
        <x:v>0</x:v>
      </x:c>
      <x:c r="R685" s="10"/>
      <x:c r="S685" s="10"/>
      <x:c r="T685" s="12" t="n">
        <x:f t="shared" ca="1" si="47">(COUNTIF($D$677:$D$703,"&lt;"&amp;D685)+(COUNTIF($D$677:$D$703,"="&amp;D685)-1)/2)/26*100</x:f>
        <x:v>92.3076923076923</x:v>
      </x:c>
      <x:c r="U685" s="12" t="n">
        <x:f t="shared" ca="1" si="44">T685*N685</x:f>
        <x:v>3.8461538492307694</x:v>
      </x:c>
      <x:c r="V685" s="12" t="n">
        <x:f t="shared" ca="1" si="45">U685/9</x:f>
        <x:v>0.4273504276923077</x:v>
      </x:c>
    </x:row>
    <x:row r="686">
      <x:c r="A686" s="10" t="s">
        <x:v>207</x:v>
      </x:c>
      <x:c r="B686" s="10" t="s">
        <x:v>73</x:v>
      </x:c>
      <x:c r="C686" s="10" t="s">
        <x:v>74</x:v>
      </x:c>
      <x:c r="D686" s="12">
        <x:v>19.281933047199999</x:v>
      </x:c>
      <x:c r="E686" s="10" t="s">
        <x:v>208</x:v>
      </x:c>
      <x:c r="F686" s="10" t="s">
        <x:v>145</x:v>
      </x:c>
      <x:c r="G686" s="10"/>
      <x:c r="H686" s="10" t="s">
        <x:v>146</x:v>
      </x:c>
      <x:c r="I686" s="10" t="s">
        <x:v>147</x:v>
      </x:c>
      <x:c r="J686" s="10" t="s">
        <x:v>209</x:v>
      </x:c>
      <x:c r="K686" s="10" t="s">
        <x:v>54</x:v>
      </x:c>
      <x:c r="L686" s="10" t="s">
        <x:v>210</x:v>
      </x:c>
      <x:c r="M686" s="10" t="s">
        <x:v>165</x:v>
      </x:c>
      <x:c r="N686" s="13">
        <x:v>4.16666667E-2</x:v>
      </x:c>
      <x:c r="O686" s="13">
        <x:v>0.11111111110000001</x:v>
      </x:c>
      <x:c r="P686" s="13">
        <x:v>4.6296295999999999E-3</x:v>
      </x:c>
      <x:c r="Q686" s="11" t="b">
        <x:v>0</x:v>
      </x:c>
      <x:c r="R686" s="10"/>
      <x:c r="S686" s="10"/>
      <x:c r="T686" s="12" t="n">
        <x:f t="shared" ca="1" si="47">(COUNTIF($D$677:$D$703,"&lt;"&amp;D686)+(COUNTIF($D$677:$D$703,"="&amp;D686)-1)/2)/26*100</x:f>
        <x:v>23.076923076923077</x:v>
      </x:c>
      <x:c r="U686" s="12" t="n">
        <x:f t="shared" ca="1" si="44">T686*N686</x:f>
        <x:v>0.9615384623076924</x:v>
      </x:c>
      <x:c r="V686" s="12" t="n">
        <x:f t="shared" ca="1" si="45">U686/9</x:f>
        <x:v>0.10683760692307692</x:v>
      </x:c>
    </x:row>
    <x:row r="687">
      <x:c r="A687" s="10" t="s">
        <x:v>207</x:v>
      </x:c>
      <x:c r="B687" s="10" t="s">
        <x:v>75</x:v>
      </x:c>
      <x:c r="C687" s="10" t="s">
        <x:v>76</x:v>
      </x:c>
      <x:c r="D687" s="12">
        <x:v>30.3514376997</x:v>
      </x:c>
      <x:c r="E687" s="10" t="s">
        <x:v>208</x:v>
      </x:c>
      <x:c r="F687" s="10" t="s">
        <x:v>145</x:v>
      </x:c>
      <x:c r="G687" s="10"/>
      <x:c r="H687" s="10" t="s">
        <x:v>146</x:v>
      </x:c>
      <x:c r="I687" s="10" t="s">
        <x:v>147</x:v>
      </x:c>
      <x:c r="J687" s="10" t="s">
        <x:v>209</x:v>
      </x:c>
      <x:c r="K687" s="10" t="s">
        <x:v>54</x:v>
      </x:c>
      <x:c r="L687" s="10" t="s">
        <x:v>210</x:v>
      </x:c>
      <x:c r="M687" s="10" t="s">
        <x:v>165</x:v>
      </x:c>
      <x:c r="N687" s="13">
        <x:v>4.16666667E-2</x:v>
      </x:c>
      <x:c r="O687" s="13">
        <x:v>0.11111111110000001</x:v>
      </x:c>
      <x:c r="P687" s="13">
        <x:v>4.6296295999999999E-3</x:v>
      </x:c>
      <x:c r="Q687" s="11" t="b">
        <x:v>0</x:v>
      </x:c>
      <x:c r="R687" s="10"/>
      <x:c r="S687" s="10"/>
      <x:c r="T687" s="12" t="n">
        <x:f t="shared" ca="1" si="47">(COUNTIF($D$677:$D$703,"&lt;"&amp;D687)+(COUNTIF($D$677:$D$703,"="&amp;D687)-1)/2)/26*100</x:f>
        <x:v>73.07692307692307</x:v>
      </x:c>
      <x:c r="U687" s="12" t="n">
        <x:f t="shared" ca="1" si="44">T687*N687</x:f>
        <x:v>3.044871797307692</x:v>
      </x:c>
      <x:c r="V687" s="12" t="n">
        <x:f t="shared" ca="1" si="45">U687/9</x:f>
        <x:v>0.3383190885897436</x:v>
      </x:c>
    </x:row>
    <x:row r="688">
      <x:c r="A688" s="10" t="s">
        <x:v>207</x:v>
      </x:c>
      <x:c r="B688" s="10" t="s">
        <x:v>77</x:v>
      </x:c>
      <x:c r="C688" s="10" t="s">
        <x:v>78</x:v>
      </x:c>
      <x:c r="D688" s="12">
        <x:v>26.719996974200001</x:v>
      </x:c>
      <x:c r="E688" s="10" t="s">
        <x:v>208</x:v>
      </x:c>
      <x:c r="F688" s="10" t="s">
        <x:v>145</x:v>
      </x:c>
      <x:c r="G688" s="10"/>
      <x:c r="H688" s="10" t="s">
        <x:v>146</x:v>
      </x:c>
      <x:c r="I688" s="10" t="s">
        <x:v>147</x:v>
      </x:c>
      <x:c r="J688" s="10" t="s">
        <x:v>209</x:v>
      </x:c>
      <x:c r="K688" s="10" t="s">
        <x:v>54</x:v>
      </x:c>
      <x:c r="L688" s="10" t="s">
        <x:v>210</x:v>
      </x:c>
      <x:c r="M688" s="10" t="s">
        <x:v>165</x:v>
      </x:c>
      <x:c r="N688" s="13">
        <x:v>4.16666667E-2</x:v>
      </x:c>
      <x:c r="O688" s="13">
        <x:v>0.11111111110000001</x:v>
      </x:c>
      <x:c r="P688" s="13">
        <x:v>4.6296295999999999E-3</x:v>
      </x:c>
      <x:c r="Q688" s="11" t="b">
        <x:v>0</x:v>
      </x:c>
      <x:c r="R688" s="10"/>
      <x:c r="S688" s="10"/>
      <x:c r="T688" s="12" t="n">
        <x:f t="shared" ca="1" si="47">(COUNTIF($D$677:$D$703,"&lt;"&amp;D688)+(COUNTIF($D$677:$D$703,"="&amp;D688)-1)/2)/26*100</x:f>
        <x:v>42.30769230769231</x:v>
      </x:c>
      <x:c r="U688" s="12" t="n">
        <x:f t="shared" ca="1" si="44">T688*N688</x:f>
        <x:v>1.7628205142307691</x:v>
      </x:c>
      <x:c r="V688" s="12" t="n">
        <x:f t="shared" ca="1" si="45">U688/9</x:f>
        <x:v>0.195868946025641</x:v>
      </x:c>
    </x:row>
    <x:row r="689">
      <x:c r="A689" s="10" t="s">
        <x:v>207</x:v>
      </x:c>
      <x:c r="B689" s="10" t="s">
        <x:v>79</x:v>
      </x:c>
      <x:c r="C689" s="10" t="s">
        <x:v>80</x:v>
      </x:c>
      <x:c r="D689" s="12">
        <x:v>15.91084124</x:v>
      </x:c>
      <x:c r="E689" s="10" t="s">
        <x:v>208</x:v>
      </x:c>
      <x:c r="F689" s="10" t="s">
        <x:v>145</x:v>
      </x:c>
      <x:c r="G689" s="10"/>
      <x:c r="H689" s="10" t="s">
        <x:v>146</x:v>
      </x:c>
      <x:c r="I689" s="10" t="s">
        <x:v>147</x:v>
      </x:c>
      <x:c r="J689" s="10" t="s">
        <x:v>209</x:v>
      </x:c>
      <x:c r="K689" s="10" t="s">
        <x:v>54</x:v>
      </x:c>
      <x:c r="L689" s="10" t="s">
        <x:v>210</x:v>
      </x:c>
      <x:c r="M689" s="10" t="s">
        <x:v>165</x:v>
      </x:c>
      <x:c r="N689" s="13">
        <x:v>4.16666667E-2</x:v>
      </x:c>
      <x:c r="O689" s="13">
        <x:v>0.11111111110000001</x:v>
      </x:c>
      <x:c r="P689" s="13">
        <x:v>4.6296295999999999E-3</x:v>
      </x:c>
      <x:c r="Q689" s="11" t="b">
        <x:v>0</x:v>
      </x:c>
      <x:c r="R689" s="10"/>
      <x:c r="S689" s="10"/>
      <x:c r="T689" s="12" t="n">
        <x:f t="shared" ca="1" si="47">(COUNTIF($D$677:$D$703,"&lt;"&amp;D689)+(COUNTIF($D$677:$D$703,"="&amp;D689)-1)/2)/26*100</x:f>
        <x:v>15.384615384615385</x:v>
      </x:c>
      <x:c r="U689" s="12" t="n">
        <x:f t="shared" ca="1" si="44">T689*N689</x:f>
        <x:v>0.6410256415384615</x:v>
      </x:c>
      <x:c r="V689" s="12" t="n">
        <x:f t="shared" ca="1" si="45">U689/9</x:f>
        <x:v>0.07122507128205129</x:v>
      </x:c>
    </x:row>
    <x:row r="690">
      <x:c r="A690" s="10" t="s">
        <x:v>207</x:v>
      </x:c>
      <x:c r="B690" s="10" t="s">
        <x:v>81</x:v>
      </x:c>
      <x:c r="C690" s="10" t="s">
        <x:v>82</x:v>
      </x:c>
      <x:c r="D690" s="12">
        <x:v>19.436367125</x:v>
      </x:c>
      <x:c r="E690" s="10" t="s">
        <x:v>208</x:v>
      </x:c>
      <x:c r="F690" s="10" t="s">
        <x:v>145</x:v>
      </x:c>
      <x:c r="G690" s="10"/>
      <x:c r="H690" s="10" t="s">
        <x:v>146</x:v>
      </x:c>
      <x:c r="I690" s="10" t="s">
        <x:v>147</x:v>
      </x:c>
      <x:c r="J690" s="10" t="s">
        <x:v>209</x:v>
      </x:c>
      <x:c r="K690" s="10" t="s">
        <x:v>54</x:v>
      </x:c>
      <x:c r="L690" s="10" t="s">
        <x:v>210</x:v>
      </x:c>
      <x:c r="M690" s="10" t="s">
        <x:v>165</x:v>
      </x:c>
      <x:c r="N690" s="13">
        <x:v>4.16666667E-2</x:v>
      </x:c>
      <x:c r="O690" s="13">
        <x:v>0.11111111110000001</x:v>
      </x:c>
      <x:c r="P690" s="13">
        <x:v>4.6296295999999999E-3</x:v>
      </x:c>
      <x:c r="Q690" s="11" t="b">
        <x:v>0</x:v>
      </x:c>
      <x:c r="R690" s="10"/>
      <x:c r="S690" s="10"/>
      <x:c r="T690" s="12" t="n">
        <x:f t="shared" ca="1" si="47">(COUNTIF($D$677:$D$703,"&lt;"&amp;D690)+(COUNTIF($D$677:$D$703,"="&amp;D690)-1)/2)/26*100</x:f>
        <x:v>26.923076923076923</x:v>
      </x:c>
      <x:c r="U690" s="12" t="n">
        <x:f t="shared" ca="1" si="44">T690*N690</x:f>
        <x:v>1.1217948726923077</x:v>
      </x:c>
      <x:c r="V690" s="12" t="n">
        <x:f t="shared" ca="1" si="45">U690/9</x:f>
        <x:v>0.12464387474358975</x:v>
      </x:c>
    </x:row>
    <x:row r="691">
      <x:c r="A691" s="10" t="s">
        <x:v>207</x:v>
      </x:c>
      <x:c r="B691" s="10" t="s">
        <x:v>83</x:v>
      </x:c>
      <x:c r="C691" s="10" t="s">
        <x:v>84</x:v>
      </x:c>
      <x:c r="D691" s="12">
        <x:v>29.0442149854</x:v>
      </x:c>
      <x:c r="E691" s="10" t="s">
        <x:v>208</x:v>
      </x:c>
      <x:c r="F691" s="10" t="s">
        <x:v>145</x:v>
      </x:c>
      <x:c r="G691" s="10"/>
      <x:c r="H691" s="10" t="s">
        <x:v>146</x:v>
      </x:c>
      <x:c r="I691" s="10" t="s">
        <x:v>147</x:v>
      </x:c>
      <x:c r="J691" s="10" t="s">
        <x:v>209</x:v>
      </x:c>
      <x:c r="K691" s="10" t="s">
        <x:v>54</x:v>
      </x:c>
      <x:c r="L691" s="10" t="s">
        <x:v>210</x:v>
      </x:c>
      <x:c r="M691" s="10" t="s">
        <x:v>165</x:v>
      </x:c>
      <x:c r="N691" s="13">
        <x:v>4.16666667E-2</x:v>
      </x:c>
      <x:c r="O691" s="13">
        <x:v>0.11111111110000001</x:v>
      </x:c>
      <x:c r="P691" s="13">
        <x:v>4.6296295999999999E-3</x:v>
      </x:c>
      <x:c r="Q691" s="11" t="b">
        <x:v>0</x:v>
      </x:c>
      <x:c r="R691" s="10"/>
      <x:c r="S691" s="10"/>
      <x:c r="T691" s="12" t="n">
        <x:f t="shared" ca="1" si="47">(COUNTIF($D$677:$D$703,"&lt;"&amp;D691)+(COUNTIF($D$677:$D$703,"="&amp;D691)-1)/2)/26*100</x:f>
        <x:v>69.23076923076923</x:v>
      </x:c>
      <x:c r="U691" s="12" t="n">
        <x:f t="shared" ca="1" si="44">T691*N691</x:f>
        <x:v>2.884615386923077</x:v>
      </x:c>
      <x:c r="V691" s="12" t="n">
        <x:f t="shared" ca="1" si="45">U691/9</x:f>
        <x:v>0.32051282076923077</x:v>
      </x:c>
    </x:row>
    <x:row r="692">
      <x:c r="A692" s="10" t="s">
        <x:v>207</x:v>
      </x:c>
      <x:c r="B692" s="10" t="s">
        <x:v>85</x:v>
      </x:c>
      <x:c r="C692" s="10" t="s">
        <x:v>86</x:v>
      </x:c>
      <x:c r="D692" s="12">
        <x:v>35.604245720199998</x:v>
      </x:c>
      <x:c r="E692" s="10" t="s">
        <x:v>208</x:v>
      </x:c>
      <x:c r="F692" s="10" t="s">
        <x:v>145</x:v>
      </x:c>
      <x:c r="G692" s="10"/>
      <x:c r="H692" s="10" t="s">
        <x:v>146</x:v>
      </x:c>
      <x:c r="I692" s="10" t="s">
        <x:v>147</x:v>
      </x:c>
      <x:c r="J692" s="10" t="s">
        <x:v>209</x:v>
      </x:c>
      <x:c r="K692" s="10" t="s">
        <x:v>54</x:v>
      </x:c>
      <x:c r="L692" s="10" t="s">
        <x:v>210</x:v>
      </x:c>
      <x:c r="M692" s="10" t="s">
        <x:v>165</x:v>
      </x:c>
      <x:c r="N692" s="13">
        <x:v>4.16666667E-2</x:v>
      </x:c>
      <x:c r="O692" s="13">
        <x:v>0.11111111110000001</x:v>
      </x:c>
      <x:c r="P692" s="13">
        <x:v>4.6296295999999999E-3</x:v>
      </x:c>
      <x:c r="Q692" s="11" t="b">
        <x:v>0</x:v>
      </x:c>
      <x:c r="R692" s="10"/>
      <x:c r="S692" s="10"/>
      <x:c r="T692" s="12" t="n">
        <x:f t="shared" ca="1" si="47">(COUNTIF($D$677:$D$703,"&lt;"&amp;D692)+(COUNTIF($D$677:$D$703,"="&amp;D692)-1)/2)/26*100</x:f>
        <x:v>80.76923076923077</x:v>
      </x:c>
      <x:c r="U692" s="12" t="n">
        <x:f t="shared" ca="1" si="44">T692*N692</x:f>
        <x:v>3.365384618076923</x:v>
      </x:c>
      <x:c r="V692" s="12" t="n">
        <x:f t="shared" ca="1" si="45">U692/9</x:f>
        <x:v>0.37393162423076926</x:v>
      </x:c>
    </x:row>
    <x:row r="693">
      <x:c r="A693" s="10" t="s">
        <x:v>207</x:v>
      </x:c>
      <x:c r="B693" s="10" t="s">
        <x:v>87</x:v>
      </x:c>
      <x:c r="C693" s="10" t="s">
        <x:v>88</x:v>
      </x:c>
      <x:c r="D693" s="12">
        <x:v>26.9695003245</x:v>
      </x:c>
      <x:c r="E693" s="10" t="s">
        <x:v>208</x:v>
      </x:c>
      <x:c r="F693" s="10" t="s">
        <x:v>145</x:v>
      </x:c>
      <x:c r="G693" s="10"/>
      <x:c r="H693" s="10" t="s">
        <x:v>146</x:v>
      </x:c>
      <x:c r="I693" s="10" t="s">
        <x:v>147</x:v>
      </x:c>
      <x:c r="J693" s="10" t="s">
        <x:v>209</x:v>
      </x:c>
      <x:c r="K693" s="10" t="s">
        <x:v>54</x:v>
      </x:c>
      <x:c r="L693" s="10" t="s">
        <x:v>210</x:v>
      </x:c>
      <x:c r="M693" s="10" t="s">
        <x:v>165</x:v>
      </x:c>
      <x:c r="N693" s="13">
        <x:v>4.16666667E-2</x:v>
      </x:c>
      <x:c r="O693" s="13">
        <x:v>0.11111111110000001</x:v>
      </x:c>
      <x:c r="P693" s="13">
        <x:v>4.6296295999999999E-3</x:v>
      </x:c>
      <x:c r="Q693" s="11" t="b">
        <x:v>0</x:v>
      </x:c>
      <x:c r="R693" s="10"/>
      <x:c r="S693" s="10"/>
      <x:c r="T693" s="12" t="n">
        <x:f t="shared" ca="1" si="47">(COUNTIF($D$677:$D$703,"&lt;"&amp;D693)+(COUNTIF($D$677:$D$703,"="&amp;D693)-1)/2)/26*100</x:f>
        <x:v>50</x:v>
      </x:c>
      <x:c r="U693" s="12" t="n">
        <x:f t="shared" ca="1" si="44">T693*N693</x:f>
        <x:v>2.083333335</x:v>
      </x:c>
      <x:c r="V693" s="12" t="n">
        <x:f t="shared" ca="1" si="45">U693/9</x:f>
        <x:v>0.23148148166666666</x:v>
      </x:c>
    </x:row>
    <x:row r="694">
      <x:c r="A694" s="10" t="s">
        <x:v>207</x:v>
      </x:c>
      <x:c r="B694" s="10" t="s">
        <x:v>89</x:v>
      </x:c>
      <x:c r="C694" s="10" t="s">
        <x:v>90</x:v>
      </x:c>
      <x:c r="D694" s="12">
        <x:v>24.0649222286</x:v>
      </x:c>
      <x:c r="E694" s="10" t="s">
        <x:v>208</x:v>
      </x:c>
      <x:c r="F694" s="10" t="s">
        <x:v>145</x:v>
      </x:c>
      <x:c r="G694" s="10"/>
      <x:c r="H694" s="10" t="s">
        <x:v>146</x:v>
      </x:c>
      <x:c r="I694" s="10" t="s">
        <x:v>147</x:v>
      </x:c>
      <x:c r="J694" s="10" t="s">
        <x:v>209</x:v>
      </x:c>
      <x:c r="K694" s="10" t="s">
        <x:v>54</x:v>
      </x:c>
      <x:c r="L694" s="10" t="s">
        <x:v>210</x:v>
      </x:c>
      <x:c r="M694" s="10" t="s">
        <x:v>165</x:v>
      </x:c>
      <x:c r="N694" s="13">
        <x:v>4.16666667E-2</x:v>
      </x:c>
      <x:c r="O694" s="13">
        <x:v>0.11111111110000001</x:v>
      </x:c>
      <x:c r="P694" s="13">
        <x:v>4.6296295999999999E-3</x:v>
      </x:c>
      <x:c r="Q694" s="11" t="b">
        <x:v>0</x:v>
      </x:c>
      <x:c r="R694" s="10"/>
      <x:c r="S694" s="10"/>
      <x:c r="T694" s="12" t="n">
        <x:f t="shared" ca="1" si="47">(COUNTIF($D$677:$D$703,"&lt;"&amp;D694)+(COUNTIF($D$677:$D$703,"="&amp;D694)-1)/2)/26*100</x:f>
        <x:v>34.61538461538461</x:v>
      </x:c>
      <x:c r="U694" s="12" t="n">
        <x:f t="shared" ca="1" si="44">T694*N694</x:f>
        <x:v>1.4423076934615384</x:v>
      </x:c>
      <x:c r="V694" s="12" t="n">
        <x:f t="shared" ca="1" si="45">U694/9</x:f>
        <x:v>0.16025641038461538</x:v>
      </x:c>
    </x:row>
    <x:row r="695">
      <x:c r="A695" s="10" t="s">
        <x:v>207</x:v>
      </x:c>
      <x:c r="B695" s="10" t="s">
        <x:v>91</x:v>
      </x:c>
      <x:c r="C695" s="10" t="s">
        <x:v>92</x:v>
      </x:c>
      <x:c r="D695" s="12">
        <x:v>12.675428825999999</x:v>
      </x:c>
      <x:c r="E695" s="10" t="s">
        <x:v>208</x:v>
      </x:c>
      <x:c r="F695" s="10" t="s">
        <x:v>145</x:v>
      </x:c>
      <x:c r="G695" s="10"/>
      <x:c r="H695" s="10" t="s">
        <x:v>146</x:v>
      </x:c>
      <x:c r="I695" s="10" t="s">
        <x:v>147</x:v>
      </x:c>
      <x:c r="J695" s="10" t="s">
        <x:v>209</x:v>
      </x:c>
      <x:c r="K695" s="10" t="s">
        <x:v>54</x:v>
      </x:c>
      <x:c r="L695" s="10" t="s">
        <x:v>210</x:v>
      </x:c>
      <x:c r="M695" s="10" t="s">
        <x:v>165</x:v>
      </x:c>
      <x:c r="N695" s="13">
        <x:v>4.16666667E-2</x:v>
      </x:c>
      <x:c r="O695" s="13">
        <x:v>0.11111111110000001</x:v>
      </x:c>
      <x:c r="P695" s="13">
        <x:v>4.6296295999999999E-3</x:v>
      </x:c>
      <x:c r="Q695" s="11" t="b">
        <x:v>0</x:v>
      </x:c>
      <x:c r="R695" s="10"/>
      <x:c r="S695" s="10"/>
      <x:c r="T695" s="12" t="n">
        <x:f t="shared" ca="1" si="47">(COUNTIF($D$677:$D$703,"&lt;"&amp;D695)+(COUNTIF($D$677:$D$703,"="&amp;D695)-1)/2)/26*100</x:f>
        <x:v>7.6923076923076925</x:v>
      </x:c>
      <x:c r="U695" s="12" t="n">
        <x:f t="shared" ca="1" si="44">T695*N695</x:f>
        <x:v>0.32051282076923077</x:v>
      </x:c>
      <x:c r="V695" s="12" t="n">
        <x:f t="shared" ca="1" si="45">U695/9</x:f>
        <x:v>0.03561253564102564</x:v>
      </x:c>
    </x:row>
    <x:row r="696">
      <x:c r="A696" s="10" t="s">
        <x:v>207</x:v>
      </x:c>
      <x:c r="B696" s="10" t="s">
        <x:v>93</x:v>
      </x:c>
      <x:c r="C696" s="10" t="s">
        <x:v>94</x:v>
      </x:c>
      <x:c r="D696" s="12">
        <x:v>28.2544378698</x:v>
      </x:c>
      <x:c r="E696" s="10" t="s">
        <x:v>208</x:v>
      </x:c>
      <x:c r="F696" s="10" t="s">
        <x:v>145</x:v>
      </x:c>
      <x:c r="G696" s="10"/>
      <x:c r="H696" s="10" t="s">
        <x:v>146</x:v>
      </x:c>
      <x:c r="I696" s="10" t="s">
        <x:v>147</x:v>
      </x:c>
      <x:c r="J696" s="10" t="s">
        <x:v>209</x:v>
      </x:c>
      <x:c r="K696" s="10" t="s">
        <x:v>54</x:v>
      </x:c>
      <x:c r="L696" s="10" t="s">
        <x:v>210</x:v>
      </x:c>
      <x:c r="M696" s="10" t="s">
        <x:v>165</x:v>
      </x:c>
      <x:c r="N696" s="13">
        <x:v>4.16666667E-2</x:v>
      </x:c>
      <x:c r="O696" s="13">
        <x:v>0.11111111110000001</x:v>
      </x:c>
      <x:c r="P696" s="13">
        <x:v>4.6296295999999999E-3</x:v>
      </x:c>
      <x:c r="Q696" s="11" t="b">
        <x:v>0</x:v>
      </x:c>
      <x:c r="R696" s="10"/>
      <x:c r="S696" s="10"/>
      <x:c r="T696" s="12" t="n">
        <x:f t="shared" ca="1" si="47">(COUNTIF($D$677:$D$703,"&lt;"&amp;D696)+(COUNTIF($D$677:$D$703,"="&amp;D696)-1)/2)/26*100</x:f>
        <x:v>61.53846153846154</x:v>
      </x:c>
      <x:c r="U696" s="12" t="n">
        <x:f t="shared" ca="1" si="44">T696*N696</x:f>
        <x:v>2.564102566153846</x:v>
      </x:c>
      <x:c r="V696" s="12" t="n">
        <x:f t="shared" ca="1" si="45">U696/9</x:f>
        <x:v>0.28490028512820514</x:v>
      </x:c>
    </x:row>
    <x:row r="697">
      <x:c r="A697" s="10" t="s">
        <x:v>207</x:v>
      </x:c>
      <x:c r="B697" s="10" t="s">
        <x:v>95</x:v>
      </x:c>
      <x:c r="C697" s="10" t="s">
        <x:v>96</x:v>
      </x:c>
      <x:c r="D697" s="12">
        <x:v>27.729475748300001</x:v>
      </x:c>
      <x:c r="E697" s="10" t="s">
        <x:v>208</x:v>
      </x:c>
      <x:c r="F697" s="10" t="s">
        <x:v>145</x:v>
      </x:c>
      <x:c r="G697" s="10"/>
      <x:c r="H697" s="10" t="s">
        <x:v>146</x:v>
      </x:c>
      <x:c r="I697" s="10" t="s">
        <x:v>147</x:v>
      </x:c>
      <x:c r="J697" s="10" t="s">
        <x:v>209</x:v>
      </x:c>
      <x:c r="K697" s="10" t="s">
        <x:v>54</x:v>
      </x:c>
      <x:c r="L697" s="10" t="s">
        <x:v>210</x:v>
      </x:c>
      <x:c r="M697" s="10" t="s">
        <x:v>165</x:v>
      </x:c>
      <x:c r="N697" s="13">
        <x:v>4.16666667E-2</x:v>
      </x:c>
      <x:c r="O697" s="13">
        <x:v>0.11111111110000001</x:v>
      </x:c>
      <x:c r="P697" s="13">
        <x:v>4.6296295999999999E-3</x:v>
      </x:c>
      <x:c r="Q697" s="11" t="b">
        <x:v>0</x:v>
      </x:c>
      <x:c r="R697" s="10"/>
      <x:c r="S697" s="10"/>
      <x:c r="T697" s="12" t="n">
        <x:f t="shared" ca="1" si="47">(COUNTIF($D$677:$D$703,"&lt;"&amp;D697)+(COUNTIF($D$677:$D$703,"="&amp;D697)-1)/2)/26*100</x:f>
        <x:v>53.84615384615385</x:v>
      </x:c>
      <x:c r="U697" s="12" t="n">
        <x:f t="shared" ca="1" si="44">T697*N697</x:f>
        <x:v>2.2435897453846154</x:v>
      </x:c>
      <x:c r="V697" s="12" t="n">
        <x:f t="shared" ca="1" si="45">U697/9</x:f>
        <x:v>0.2492877494871795</x:v>
      </x:c>
    </x:row>
    <x:row r="698">
      <x:c r="A698" s="10" t="s">
        <x:v>207</x:v>
      </x:c>
      <x:c r="B698" s="10" t="s">
        <x:v>97</x:v>
      </x:c>
      <x:c r="C698" s="10" t="s">
        <x:v>98</x:v>
      </x:c>
      <x:c r="D698" s="12">
        <x:v>10.2352326189</x:v>
      </x:c>
      <x:c r="E698" s="10" t="s">
        <x:v>208</x:v>
      </x:c>
      <x:c r="F698" s="10" t="s">
        <x:v>145</x:v>
      </x:c>
      <x:c r="G698" s="10"/>
      <x:c r="H698" s="10" t="s">
        <x:v>146</x:v>
      </x:c>
      <x:c r="I698" s="10" t="s">
        <x:v>147</x:v>
      </x:c>
      <x:c r="J698" s="10" t="s">
        <x:v>209</x:v>
      </x:c>
      <x:c r="K698" s="10" t="s">
        <x:v>54</x:v>
      </x:c>
      <x:c r="L698" s="10" t="s">
        <x:v>210</x:v>
      </x:c>
      <x:c r="M698" s="10" t="s">
        <x:v>165</x:v>
      </x:c>
      <x:c r="N698" s="13">
        <x:v>4.16666667E-2</x:v>
      </x:c>
      <x:c r="O698" s="13">
        <x:v>0.11111111110000001</x:v>
      </x:c>
      <x:c r="P698" s="13">
        <x:v>4.6296295999999999E-3</x:v>
      </x:c>
      <x:c r="Q698" s="11" t="b">
        <x:v>0</x:v>
      </x:c>
      <x:c r="R698" s="10"/>
      <x:c r="S698" s="10"/>
      <x:c r="T698" s="12" t="n">
        <x:f t="shared" ca="1" si="47">(COUNTIF($D$677:$D$703,"&lt;"&amp;D698)+(COUNTIF($D$677:$D$703,"="&amp;D698)-1)/2)/26*100</x:f>
        <x:v>3.8461538461538463</x:v>
      </x:c>
      <x:c r="U698" s="12" t="n">
        <x:f t="shared" ca="1" si="44">T698*N698</x:f>
        <x:v>0.16025641038461538</x:v>
      </x:c>
      <x:c r="V698" s="12" t="n">
        <x:f t="shared" ca="1" si="45">U698/9</x:f>
        <x:v>0.01780626782051282</x:v>
      </x:c>
    </x:row>
    <x:row r="699">
      <x:c r="A699" s="10" t="s">
        <x:v>207</x:v>
      </x:c>
      <x:c r="B699" s="10" t="s">
        <x:v>99</x:v>
      </x:c>
      <x:c r="C699" s="10" t="s">
        <x:v>100</x:v>
      </x:c>
      <x:c r="D699" s="12">
        <x:v>28.7212756662</x:v>
      </x:c>
      <x:c r="E699" s="10" t="s">
        <x:v>208</x:v>
      </x:c>
      <x:c r="F699" s="10" t="s">
        <x:v>145</x:v>
      </x:c>
      <x:c r="G699" s="10"/>
      <x:c r="H699" s="10" t="s">
        <x:v>146</x:v>
      </x:c>
      <x:c r="I699" s="10" t="s">
        <x:v>147</x:v>
      </x:c>
      <x:c r="J699" s="10" t="s">
        <x:v>209</x:v>
      </x:c>
      <x:c r="K699" s="10" t="s">
        <x:v>54</x:v>
      </x:c>
      <x:c r="L699" s="10" t="s">
        <x:v>210</x:v>
      </x:c>
      <x:c r="M699" s="10" t="s">
        <x:v>165</x:v>
      </x:c>
      <x:c r="N699" s="13">
        <x:v>4.16666667E-2</x:v>
      </x:c>
      <x:c r="O699" s="13">
        <x:v>0.11111111110000001</x:v>
      </x:c>
      <x:c r="P699" s="13">
        <x:v>4.6296295999999999E-3</x:v>
      </x:c>
      <x:c r="Q699" s="11" t="b">
        <x:v>0</x:v>
      </x:c>
      <x:c r="R699" s="10"/>
      <x:c r="S699" s="10"/>
      <x:c r="T699" s="12" t="n">
        <x:f t="shared" ca="1" si="47">(COUNTIF($D$677:$D$703,"&lt;"&amp;D699)+(COUNTIF($D$677:$D$703,"="&amp;D699)-1)/2)/26*100</x:f>
        <x:v>65.38461538461539</x:v>
      </x:c>
      <x:c r="U699" s="12" t="n">
        <x:f t="shared" ca="1" si="44">T699*N699</x:f>
        <x:v>2.7243589765384617</x:v>
      </x:c>
      <x:c r="V699" s="12" t="n">
        <x:f t="shared" ca="1" si="45">U699/9</x:f>
        <x:v>0.30270655294871796</x:v>
      </x:c>
    </x:row>
    <x:row r="700">
      <x:c r="A700" s="10" t="s">
        <x:v>207</x:v>
      </x:c>
      <x:c r="B700" s="10" t="s">
        <x:v>101</x:v>
      </x:c>
      <x:c r="C700" s="10" t="s">
        <x:v>102</x:v>
      </x:c>
      <x:c r="D700" s="12">
        <x:v>6.5034963916999997</x:v>
      </x:c>
      <x:c r="E700" s="10" t="s">
        <x:v>208</x:v>
      </x:c>
      <x:c r="F700" s="10" t="s">
        <x:v>145</x:v>
      </x:c>
      <x:c r="G700" s="10"/>
      <x:c r="H700" s="10" t="s">
        <x:v>146</x:v>
      </x:c>
      <x:c r="I700" s="10" t="s">
        <x:v>147</x:v>
      </x:c>
      <x:c r="J700" s="10" t="s">
        <x:v>209</x:v>
      </x:c>
      <x:c r="K700" s="10" t="s">
        <x:v>54</x:v>
      </x:c>
      <x:c r="L700" s="10" t="s">
        <x:v>210</x:v>
      </x:c>
      <x:c r="M700" s="10" t="s">
        <x:v>165</x:v>
      </x:c>
      <x:c r="N700" s="13">
        <x:v>4.16666667E-2</x:v>
      </x:c>
      <x:c r="O700" s="13">
        <x:v>0.11111111110000001</x:v>
      </x:c>
      <x:c r="P700" s="13">
        <x:v>4.6296295999999999E-3</x:v>
      </x:c>
      <x:c r="Q700" s="11" t="b">
        <x:v>0</x:v>
      </x:c>
      <x:c r="R700" s="10"/>
      <x:c r="S700" s="10"/>
      <x:c r="T700" s="12" t="n">
        <x:f t="shared" ca="1" si="47">(COUNTIF($D$677:$D$703,"&lt;"&amp;D700)+(COUNTIF($D$677:$D$703,"="&amp;D700)-1)/2)/26*100</x:f>
        <x:v>0</x:v>
      </x:c>
      <x:c r="U700" s="12" t="n">
        <x:f t="shared" ca="1" si="44">T700*N700</x:f>
        <x:v>0</x:v>
      </x:c>
      <x:c r="V700" s="12" t="n">
        <x:f t="shared" ca="1" si="45">U700/9</x:f>
        <x:v>0</x:v>
      </x:c>
    </x:row>
    <x:row r="701">
      <x:c r="A701" s="10" t="s">
        <x:v>207</x:v>
      </x:c>
      <x:c r="B701" s="10" t="s">
        <x:v>103</x:v>
      </x:c>
      <x:c r="C701" s="10" t="s">
        <x:v>104</x:v>
      </x:c>
      <x:c r="D701" s="12">
        <x:v>40</x:v>
      </x:c>
      <x:c r="E701" s="10" t="s">
        <x:v>208</x:v>
      </x:c>
      <x:c r="F701" s="10" t="s">
        <x:v>145</x:v>
      </x:c>
      <x:c r="G701" s="10"/>
      <x:c r="H701" s="10" t="s">
        <x:v>146</x:v>
      </x:c>
      <x:c r="I701" s="10" t="s">
        <x:v>147</x:v>
      </x:c>
      <x:c r="J701" s="10" t="s">
        <x:v>209</x:v>
      </x:c>
      <x:c r="K701" s="10" t="s">
        <x:v>54</x:v>
      </x:c>
      <x:c r="L701" s="10" t="s">
        <x:v>210</x:v>
      </x:c>
      <x:c r="M701" s="10" t="s">
        <x:v>165</x:v>
      </x:c>
      <x:c r="N701" s="13">
        <x:v>4.16666667E-2</x:v>
      </x:c>
      <x:c r="O701" s="13">
        <x:v>0.11111111110000001</x:v>
      </x:c>
      <x:c r="P701" s="13">
        <x:v>4.6296295999999999E-3</x:v>
      </x:c>
      <x:c r="Q701" s="11" t="b">
        <x:v>0</x:v>
      </x:c>
      <x:c r="R701" s="10"/>
      <x:c r="S701" s="10"/>
      <x:c r="T701" s="12" t="n">
        <x:f t="shared" ca="1" si="47">(COUNTIF($D$677:$D$703,"&lt;"&amp;D701)+(COUNTIF($D$677:$D$703,"="&amp;D701)-1)/2)/26*100</x:f>
        <x:v>88.46153846153845</x:v>
      </x:c>
      <x:c r="U701" s="12" t="n">
        <x:f t="shared" ca="1" si="44">T701*N701</x:f>
        <x:v>3.6858974388461534</x:v>
      </x:c>
      <x:c r="V701" s="12" t="n">
        <x:f t="shared" ca="1" si="45">U701/9</x:f>
        <x:v>0.4095441598717948</x:v>
      </x:c>
    </x:row>
    <x:row r="702">
      <x:c r="A702" s="10" t="s">
        <x:v>207</x:v>
      </x:c>
      <x:c r="B702" s="10" t="s">
        <x:v>105</x:v>
      </x:c>
      <x:c r="C702" s="10" t="s">
        <x:v>106</x:v>
      </x:c>
      <x:c r="D702" s="12">
        <x:v>26.822448571999999</x:v>
      </x:c>
      <x:c r="E702" s="10" t="s">
        <x:v>208</x:v>
      </x:c>
      <x:c r="F702" s="10" t="s">
        <x:v>145</x:v>
      </x:c>
      <x:c r="G702" s="10"/>
      <x:c r="H702" s="10" t="s">
        <x:v>146</x:v>
      </x:c>
      <x:c r="I702" s="10" t="s">
        <x:v>147</x:v>
      </x:c>
      <x:c r="J702" s="10" t="s">
        <x:v>209</x:v>
      </x:c>
      <x:c r="K702" s="10" t="s">
        <x:v>54</x:v>
      </x:c>
      <x:c r="L702" s="10" t="s">
        <x:v>210</x:v>
      </x:c>
      <x:c r="M702" s="10" t="s">
        <x:v>165</x:v>
      </x:c>
      <x:c r="N702" s="13">
        <x:v>4.16666667E-2</x:v>
      </x:c>
      <x:c r="O702" s="13">
        <x:v>0.11111111110000001</x:v>
      </x:c>
      <x:c r="P702" s="13">
        <x:v>4.6296295999999999E-3</x:v>
      </x:c>
      <x:c r="Q702" s="11" t="b">
        <x:v>0</x:v>
      </x:c>
      <x:c r="R702" s="10"/>
      <x:c r="S702" s="10"/>
      <x:c r="T702" s="12" t="n">
        <x:f t="shared" ca="1" si="47">(COUNTIF($D$677:$D$703,"&lt;"&amp;D702)+(COUNTIF($D$677:$D$703,"="&amp;D702)-1)/2)/26*100</x:f>
        <x:v>46.15384615384615</x:v>
      </x:c>
      <x:c r="U702" s="12" t="n">
        <x:f t="shared" ca="1" si="44">T702*N702</x:f>
        <x:v>1.9230769246153847</x:v>
      </x:c>
      <x:c r="V702" s="12" t="n">
        <x:f t="shared" ca="1" si="45">U702/9</x:f>
        <x:v>0.21367521384615384</x:v>
      </x:c>
    </x:row>
    <x:row r="703">
      <x:c r="A703" s="10" t="s">
        <x:v>207</x:v>
      </x:c>
      <x:c r="B703" s="10" t="s">
        <x:v>107</x:v>
      </x:c>
      <x:c r="C703" s="10" t="s">
        <x:v>108</x:v>
      </x:c>
      <x:c r="D703" s="12">
        <x:v>16.243225484300002</x:v>
      </x:c>
      <x:c r="E703" s="10" t="s">
        <x:v>208</x:v>
      </x:c>
      <x:c r="F703" s="10" t="s">
        <x:v>145</x:v>
      </x:c>
      <x:c r="G703" s="10"/>
      <x:c r="H703" s="10" t="s">
        <x:v>146</x:v>
      </x:c>
      <x:c r="I703" s="10" t="s">
        <x:v>147</x:v>
      </x:c>
      <x:c r="J703" s="10" t="s">
        <x:v>209</x:v>
      </x:c>
      <x:c r="K703" s="10" t="s">
        <x:v>54</x:v>
      </x:c>
      <x:c r="L703" s="10" t="s">
        <x:v>210</x:v>
      </x:c>
      <x:c r="M703" s="10" t="s">
        <x:v>165</x:v>
      </x:c>
      <x:c r="N703" s="13">
        <x:v>4.16666667E-2</x:v>
      </x:c>
      <x:c r="O703" s="13">
        <x:v>0.11111111110000001</x:v>
      </x:c>
      <x:c r="P703" s="13">
        <x:v>4.6296295999999999E-3</x:v>
      </x:c>
      <x:c r="Q703" s="11" t="b">
        <x:v>0</x:v>
      </x:c>
      <x:c r="R703" s="10"/>
      <x:c r="S703" s="10"/>
      <x:c r="T703" s="12" t="n">
        <x:f t="shared" ca="1" si="47">(COUNTIF($D$677:$D$703,"&lt;"&amp;D703)+(COUNTIF($D$677:$D$703,"="&amp;D703)-1)/2)/26*100</x:f>
        <x:v>19.230769230769234</x:v>
      </x:c>
      <x:c r="U703" s="12" t="n">
        <x:f t="shared" ca="1" si="44">T703*N703</x:f>
        <x:v>0.801282051923077</x:v>
      </x:c>
      <x:c r="V703" s="12" t="n">
        <x:f t="shared" ca="1" si="45">U703/9</x:f>
        <x:v>0.08903133910256411</x:v>
      </x:c>
    </x:row>
    <x:row r="704">
      <x:c r="A704" s="10" t="s">
        <x:v>211</x:v>
      </x:c>
      <x:c r="B704" s="10" t="s">
        <x:v>48</x:v>
      </x:c>
      <x:c r="C704" s="10" t="s">
        <x:v>49</x:v>
      </x:c>
      <x:c r="D704" s="12">
        <x:v>47.026388341900002</x:v>
      </x:c>
      <x:c r="E704" s="10" t="s">
        <x:v>212</x:v>
      </x:c>
      <x:c r="F704" s="10" t="s">
        <x:v>145</x:v>
      </x:c>
      <x:c r="G704" s="10"/>
      <x:c r="H704" s="10" t="s">
        <x:v>146</x:v>
      </x:c>
      <x:c r="I704" s="10" t="s">
        <x:v>147</x:v>
      </x:c>
      <x:c r="J704" s="10" t="s">
        <x:v>213</x:v>
      </x:c>
      <x:c r="K704" s="10" t="s">
        <x:v>54</x:v>
      </x:c>
      <x:c r="L704" s="10" t="s">
        <x:v>210</x:v>
      </x:c>
      <x:c r="M704" s="10" t="s">
        <x:v>165</x:v>
      </x:c>
      <x:c r="N704" s="13">
        <x:v>4.16666667E-2</x:v>
      </x:c>
      <x:c r="O704" s="13">
        <x:v>0.11111111110000001</x:v>
      </x:c>
      <x:c r="P704" s="13">
        <x:v>4.6296295999999999E-3</x:v>
      </x:c>
      <x:c r="Q704" s="11" t="b">
        <x:v>0</x:v>
      </x:c>
      <x:c r="R704" s="10"/>
      <x:c r="S704" s="10"/>
      <x:c r="T704" s="12" t="n">
        <x:f t="shared" ref="T704:T730" ca="1" si="48">(COUNTIF($D$704:$D$730,"&lt;"&amp;D704)+(COUNTIF($D$704:$D$730,"="&amp;D704)-1)/2)/26*100</x:f>
        <x:v>73.07692307692307</x:v>
      </x:c>
      <x:c r="U704" s="12" t="n">
        <x:f t="shared" ca="1" si="44">T704*N704</x:f>
        <x:v>3.044871797307692</x:v>
      </x:c>
      <x:c r="V704" s="12" t="n">
        <x:f t="shared" ca="1" si="45">U704/9</x:f>
        <x:v>0.3383190885897436</x:v>
      </x:c>
    </x:row>
    <x:row r="705">
      <x:c r="A705" s="10" t="s">
        <x:v>211</x:v>
      </x:c>
      <x:c r="B705" s="10" t="s">
        <x:v>57</x:v>
      </x:c>
      <x:c r="C705" s="10" t="s">
        <x:v>58</x:v>
      </x:c>
      <x:c r="D705" s="12">
        <x:v>60.501245786299997</x:v>
      </x:c>
      <x:c r="E705" s="10" t="s">
        <x:v>212</x:v>
      </x:c>
      <x:c r="F705" s="10" t="s">
        <x:v>145</x:v>
      </x:c>
      <x:c r="G705" s="10"/>
      <x:c r="H705" s="10" t="s">
        <x:v>146</x:v>
      </x:c>
      <x:c r="I705" s="10" t="s">
        <x:v>147</x:v>
      </x:c>
      <x:c r="J705" s="10" t="s">
        <x:v>213</x:v>
      </x:c>
      <x:c r="K705" s="10" t="s">
        <x:v>54</x:v>
      </x:c>
      <x:c r="L705" s="10" t="s">
        <x:v>210</x:v>
      </x:c>
      <x:c r="M705" s="10" t="s">
        <x:v>165</x:v>
      </x:c>
      <x:c r="N705" s="13">
        <x:v>4.16666667E-2</x:v>
      </x:c>
      <x:c r="O705" s="13">
        <x:v>0.11111111110000001</x:v>
      </x:c>
      <x:c r="P705" s="13">
        <x:v>4.6296295999999999E-3</x:v>
      </x:c>
      <x:c r="Q705" s="11" t="b">
        <x:v>0</x:v>
      </x:c>
      <x:c r="R705" s="10"/>
      <x:c r="S705" s="10"/>
      <x:c r="T705" s="12" t="n">
        <x:f t="shared" ca="1" si="48">(COUNTIF($D$704:$D$730,"&lt;"&amp;D705)+(COUNTIF($D$704:$D$730,"="&amp;D705)-1)/2)/26*100</x:f>
        <x:v>96.15384615384616</x:v>
      </x:c>
      <x:c r="U705" s="12" t="n">
        <x:f t="shared" ca="1" si="44">T705*N705</x:f>
        <x:v>4.006410259615385</x:v>
      </x:c>
      <x:c r="V705" s="12" t="n">
        <x:f t="shared" ca="1" si="45">U705/9</x:f>
        <x:v>0.44515669551282055</x:v>
      </x:c>
    </x:row>
    <x:row r="706">
      <x:c r="A706" s="10" t="s">
        <x:v>211</x:v>
      </x:c>
      <x:c r="B706" s="10" t="s">
        <x:v>59</x:v>
      </x:c>
      <x:c r="C706" s="10" t="s">
        <x:v>60</x:v>
      </x:c>
      <x:c r="D706" s="12">
        <x:v>16.603172404199999</x:v>
      </x:c>
      <x:c r="E706" s="10" t="s">
        <x:v>212</x:v>
      </x:c>
      <x:c r="F706" s="10" t="s">
        <x:v>145</x:v>
      </x:c>
      <x:c r="G706" s="10"/>
      <x:c r="H706" s="10" t="s">
        <x:v>146</x:v>
      </x:c>
      <x:c r="I706" s="10" t="s">
        <x:v>147</x:v>
      </x:c>
      <x:c r="J706" s="10" t="s">
        <x:v>213</x:v>
      </x:c>
      <x:c r="K706" s="10" t="s">
        <x:v>54</x:v>
      </x:c>
      <x:c r="L706" s="10" t="s">
        <x:v>210</x:v>
      </x:c>
      <x:c r="M706" s="10" t="s">
        <x:v>165</x:v>
      </x:c>
      <x:c r="N706" s="13">
        <x:v>4.16666667E-2</x:v>
      </x:c>
      <x:c r="O706" s="13">
        <x:v>0.11111111110000001</x:v>
      </x:c>
      <x:c r="P706" s="13">
        <x:v>4.6296295999999999E-3</x:v>
      </x:c>
      <x:c r="Q706" s="11" t="b">
        <x:v>0</x:v>
      </x:c>
      <x:c r="R706" s="10"/>
      <x:c r="S706" s="10"/>
      <x:c r="T706" s="12" t="n">
        <x:f t="shared" ca="1" si="48">(COUNTIF($D$704:$D$730,"&lt;"&amp;D706)+(COUNTIF($D$704:$D$730,"="&amp;D706)-1)/2)/26*100</x:f>
        <x:v>3.8461538461538463</x:v>
      </x:c>
      <x:c r="U706" s="12" t="n">
        <x:f t="shared" ref="U706:U769" ca="1" si="49">T706*N706</x:f>
        <x:v>0.16025641038461538</x:v>
      </x:c>
      <x:c r="V706" s="12" t="n">
        <x:f t="shared" ref="V706:V769" ca="1" si="50">U706/9</x:f>
        <x:v>0.01780626782051282</x:v>
      </x:c>
    </x:row>
    <x:row r="707">
      <x:c r="A707" s="10" t="s">
        <x:v>211</x:v>
      </x:c>
      <x:c r="B707" s="10" t="s">
        <x:v>61</x:v>
      </x:c>
      <x:c r="C707" s="10" t="s">
        <x:v>62</x:v>
      </x:c>
      <x:c r="D707" s="12">
        <x:v>64.884146099099993</x:v>
      </x:c>
      <x:c r="E707" s="10" t="s">
        <x:v>212</x:v>
      </x:c>
      <x:c r="F707" s="10" t="s">
        <x:v>145</x:v>
      </x:c>
      <x:c r="G707" s="10"/>
      <x:c r="H707" s="10" t="s">
        <x:v>146</x:v>
      </x:c>
      <x:c r="I707" s="10" t="s">
        <x:v>147</x:v>
      </x:c>
      <x:c r="J707" s="10" t="s">
        <x:v>213</x:v>
      </x:c>
      <x:c r="K707" s="10" t="s">
        <x:v>54</x:v>
      </x:c>
      <x:c r="L707" s="10" t="s">
        <x:v>210</x:v>
      </x:c>
      <x:c r="M707" s="10" t="s">
        <x:v>165</x:v>
      </x:c>
      <x:c r="N707" s="13">
        <x:v>4.16666667E-2</x:v>
      </x:c>
      <x:c r="O707" s="13">
        <x:v>0.11111111110000001</x:v>
      </x:c>
      <x:c r="P707" s="13">
        <x:v>4.6296295999999999E-3</x:v>
      </x:c>
      <x:c r="Q707" s="11" t="b">
        <x:v>0</x:v>
      </x:c>
      <x:c r="R707" s="10"/>
      <x:c r="S707" s="10"/>
      <x:c r="T707" s="12" t="n">
        <x:f t="shared" ca="1" si="48">(COUNTIF($D$704:$D$730,"&lt;"&amp;D707)+(COUNTIF($D$704:$D$730,"="&amp;D707)-1)/2)/26*100</x:f>
        <x:v>100</x:v>
      </x:c>
      <x:c r="U707" s="12" t="n">
        <x:f t="shared" ca="1" si="49">T707*N707</x:f>
        <x:v>4.16666667</x:v>
      </x:c>
      <x:c r="V707" s="12" t="n">
        <x:f t="shared" ca="1" si="50">U707/9</x:f>
        <x:v>0.4629629633333333</x:v>
      </x:c>
    </x:row>
    <x:row r="708">
      <x:c r="A708" s="10" t="s">
        <x:v>211</x:v>
      </x:c>
      <x:c r="B708" s="10" t="s">
        <x:v>63</x:v>
      </x:c>
      <x:c r="C708" s="10" t="s">
        <x:v>64</x:v>
      </x:c>
      <x:c r="D708" s="12">
        <x:v>36.229521433499997</x:v>
      </x:c>
      <x:c r="E708" s="10" t="s">
        <x:v>212</x:v>
      </x:c>
      <x:c r="F708" s="10" t="s">
        <x:v>145</x:v>
      </x:c>
      <x:c r="G708" s="10"/>
      <x:c r="H708" s="10" t="s">
        <x:v>146</x:v>
      </x:c>
      <x:c r="I708" s="10" t="s">
        <x:v>147</x:v>
      </x:c>
      <x:c r="J708" s="10" t="s">
        <x:v>213</x:v>
      </x:c>
      <x:c r="K708" s="10" t="s">
        <x:v>54</x:v>
      </x:c>
      <x:c r="L708" s="10" t="s">
        <x:v>210</x:v>
      </x:c>
      <x:c r="M708" s="10" t="s">
        <x:v>165</x:v>
      </x:c>
      <x:c r="N708" s="13">
        <x:v>4.16666667E-2</x:v>
      </x:c>
      <x:c r="O708" s="13">
        <x:v>0.11111111110000001</x:v>
      </x:c>
      <x:c r="P708" s="13">
        <x:v>4.6296295999999999E-3</x:v>
      </x:c>
      <x:c r="Q708" s="11" t="b">
        <x:v>0</x:v>
      </x:c>
      <x:c r="R708" s="10"/>
      <x:c r="S708" s="10"/>
      <x:c r="T708" s="12" t="n">
        <x:f t="shared" ca="1" si="48">(COUNTIF($D$704:$D$730,"&lt;"&amp;D708)+(COUNTIF($D$704:$D$730,"="&amp;D708)-1)/2)/26*100</x:f>
        <x:v>34.61538461538461</x:v>
      </x:c>
      <x:c r="U708" s="12" t="n">
        <x:f t="shared" ca="1" si="49">T708*N708</x:f>
        <x:v>1.4423076934615384</x:v>
      </x:c>
      <x:c r="V708" s="12" t="n">
        <x:f t="shared" ca="1" si="50">U708/9</x:f>
        <x:v>0.16025641038461538</x:v>
      </x:c>
    </x:row>
    <x:row r="709">
      <x:c r="A709" s="10" t="s">
        <x:v>211</x:v>
      </x:c>
      <x:c r="B709" s="10" t="s">
        <x:v>65</x:v>
      </x:c>
      <x:c r="C709" s="10" t="s">
        <x:v>66</x:v>
      </x:c>
      <x:c r="D709" s="12">
        <x:v>51.589641081400003</x:v>
      </x:c>
      <x:c r="E709" s="10" t="s">
        <x:v>212</x:v>
      </x:c>
      <x:c r="F709" s="10" t="s">
        <x:v>145</x:v>
      </x:c>
      <x:c r="G709" s="10"/>
      <x:c r="H709" s="10" t="s">
        <x:v>146</x:v>
      </x:c>
      <x:c r="I709" s="10" t="s">
        <x:v>147</x:v>
      </x:c>
      <x:c r="J709" s="10" t="s">
        <x:v>213</x:v>
      </x:c>
      <x:c r="K709" s="10" t="s">
        <x:v>54</x:v>
      </x:c>
      <x:c r="L709" s="10" t="s">
        <x:v>210</x:v>
      </x:c>
      <x:c r="M709" s="10" t="s">
        <x:v>165</x:v>
      </x:c>
      <x:c r="N709" s="13">
        <x:v>4.16666667E-2</x:v>
      </x:c>
      <x:c r="O709" s="13">
        <x:v>0.11111111110000001</x:v>
      </x:c>
      <x:c r="P709" s="13">
        <x:v>4.6296295999999999E-3</x:v>
      </x:c>
      <x:c r="Q709" s="11" t="b">
        <x:v>0</x:v>
      </x:c>
      <x:c r="R709" s="10"/>
      <x:c r="S709" s="10"/>
      <x:c r="T709" s="12" t="n">
        <x:f t="shared" ca="1" si="48">(COUNTIF($D$704:$D$730,"&lt;"&amp;D709)+(COUNTIF($D$704:$D$730,"="&amp;D709)-1)/2)/26*100</x:f>
        <x:v>80.76923076923077</x:v>
      </x:c>
      <x:c r="U709" s="12" t="n">
        <x:f t="shared" ca="1" si="49">T709*N709</x:f>
        <x:v>3.365384618076923</x:v>
      </x:c>
      <x:c r="V709" s="12" t="n">
        <x:f t="shared" ca="1" si="50">U709/9</x:f>
        <x:v>0.37393162423076926</x:v>
      </x:c>
    </x:row>
    <x:row r="710">
      <x:c r="A710" s="10" t="s">
        <x:v>211</x:v>
      </x:c>
      <x:c r="B710" s="10" t="s">
        <x:v>67</x:v>
      </x:c>
      <x:c r="C710" s="10" t="s">
        <x:v>68</x:v>
      </x:c>
      <x:c r="D710" s="12">
        <x:v>44.226491405499999</x:v>
      </x:c>
      <x:c r="E710" s="10" t="s">
        <x:v>212</x:v>
      </x:c>
      <x:c r="F710" s="10" t="s">
        <x:v>145</x:v>
      </x:c>
      <x:c r="G710" s="10"/>
      <x:c r="H710" s="10" t="s">
        <x:v>146</x:v>
      </x:c>
      <x:c r="I710" s="10" t="s">
        <x:v>147</x:v>
      </x:c>
      <x:c r="J710" s="10" t="s">
        <x:v>213</x:v>
      </x:c>
      <x:c r="K710" s="10" t="s">
        <x:v>54</x:v>
      </x:c>
      <x:c r="L710" s="10" t="s">
        <x:v>210</x:v>
      </x:c>
      <x:c r="M710" s="10" t="s">
        <x:v>165</x:v>
      </x:c>
      <x:c r="N710" s="13">
        <x:v>4.16666667E-2</x:v>
      </x:c>
      <x:c r="O710" s="13">
        <x:v>0.11111111110000001</x:v>
      </x:c>
      <x:c r="P710" s="13">
        <x:v>4.6296295999999999E-3</x:v>
      </x:c>
      <x:c r="Q710" s="11" t="b">
        <x:v>0</x:v>
      </x:c>
      <x:c r="R710" s="10"/>
      <x:c r="S710" s="10"/>
      <x:c r="T710" s="12" t="n">
        <x:f t="shared" ca="1" si="48">(COUNTIF($D$704:$D$730,"&lt;"&amp;D710)+(COUNTIF($D$704:$D$730,"="&amp;D710)-1)/2)/26*100</x:f>
        <x:v>61.53846153846154</x:v>
      </x:c>
      <x:c r="U710" s="12" t="n">
        <x:f t="shared" ca="1" si="49">T710*N710</x:f>
        <x:v>2.564102566153846</x:v>
      </x:c>
      <x:c r="V710" s="12" t="n">
        <x:f t="shared" ca="1" si="50">U710/9</x:f>
        <x:v>0.28490028512820514</x:v>
      </x:c>
    </x:row>
    <x:row r="711">
      <x:c r="A711" s="10" t="s">
        <x:v>211</x:v>
      </x:c>
      <x:c r="B711" s="10" t="s">
        <x:v>69</x:v>
      </x:c>
      <x:c r="C711" s="10" t="s">
        <x:v>70</x:v>
      </x:c>
      <x:c r="D711" s="12">
        <x:v>49.304783092299999</x:v>
      </x:c>
      <x:c r="E711" s="10" t="s">
        <x:v>212</x:v>
      </x:c>
      <x:c r="F711" s="10" t="s">
        <x:v>145</x:v>
      </x:c>
      <x:c r="G711" s="10"/>
      <x:c r="H711" s="10" t="s">
        <x:v>146</x:v>
      </x:c>
      <x:c r="I711" s="10" t="s">
        <x:v>147</x:v>
      </x:c>
      <x:c r="J711" s="10" t="s">
        <x:v>213</x:v>
      </x:c>
      <x:c r="K711" s="10" t="s">
        <x:v>54</x:v>
      </x:c>
      <x:c r="L711" s="10" t="s">
        <x:v>210</x:v>
      </x:c>
      <x:c r="M711" s="10" t="s">
        <x:v>165</x:v>
      </x:c>
      <x:c r="N711" s="13">
        <x:v>4.16666667E-2</x:v>
      </x:c>
      <x:c r="O711" s="13">
        <x:v>0.11111111110000001</x:v>
      </x:c>
      <x:c r="P711" s="13">
        <x:v>4.6296295999999999E-3</x:v>
      </x:c>
      <x:c r="Q711" s="11" t="b">
        <x:v>0</x:v>
      </x:c>
      <x:c r="R711" s="10"/>
      <x:c r="S711" s="10"/>
      <x:c r="T711" s="12" t="n">
        <x:f t="shared" ca="1" si="48">(COUNTIF($D$704:$D$730,"&lt;"&amp;D711)+(COUNTIF($D$704:$D$730,"="&amp;D711)-1)/2)/26*100</x:f>
        <x:v>76.92307692307693</x:v>
      </x:c>
      <x:c r="U711" s="12" t="n">
        <x:f t="shared" ca="1" si="49">T711*N711</x:f>
        <x:v>3.205128207692308</x:v>
      </x:c>
      <x:c r="V711" s="12" t="n">
        <x:f t="shared" ca="1" si="50">U711/9</x:f>
        <x:v>0.35612535641025644</x:v>
      </x:c>
    </x:row>
    <x:row r="712">
      <x:c r="A712" s="10" t="s">
        <x:v>211</x:v>
      </x:c>
      <x:c r="B712" s="10" t="s">
        <x:v>71</x:v>
      </x:c>
      <x:c r="C712" s="10" t="s">
        <x:v>72</x:v>
      </x:c>
      <x:c r="D712" s="12">
        <x:v>59.524664321099998</x:v>
      </x:c>
      <x:c r="E712" s="10" t="s">
        <x:v>212</x:v>
      </x:c>
      <x:c r="F712" s="10" t="s">
        <x:v>145</x:v>
      </x:c>
      <x:c r="G712" s="10"/>
      <x:c r="H712" s="10" t="s">
        <x:v>146</x:v>
      </x:c>
      <x:c r="I712" s="10" t="s">
        <x:v>147</x:v>
      </x:c>
      <x:c r="J712" s="10" t="s">
        <x:v>213</x:v>
      </x:c>
      <x:c r="K712" s="10" t="s">
        <x:v>54</x:v>
      </x:c>
      <x:c r="L712" s="10" t="s">
        <x:v>210</x:v>
      </x:c>
      <x:c r="M712" s="10" t="s">
        <x:v>165</x:v>
      </x:c>
      <x:c r="N712" s="13">
        <x:v>4.16666667E-2</x:v>
      </x:c>
      <x:c r="O712" s="13">
        <x:v>0.11111111110000001</x:v>
      </x:c>
      <x:c r="P712" s="13">
        <x:v>4.6296295999999999E-3</x:v>
      </x:c>
      <x:c r="Q712" s="11" t="b">
        <x:v>0</x:v>
      </x:c>
      <x:c r="R712" s="10"/>
      <x:c r="S712" s="10"/>
      <x:c r="T712" s="12" t="n">
        <x:f t="shared" ca="1" si="48">(COUNTIF($D$704:$D$730,"&lt;"&amp;D712)+(COUNTIF($D$704:$D$730,"="&amp;D712)-1)/2)/26*100</x:f>
        <x:v>88.46153846153845</x:v>
      </x:c>
      <x:c r="U712" s="12" t="n">
        <x:f t="shared" ca="1" si="49">T712*N712</x:f>
        <x:v>3.6858974388461534</x:v>
      </x:c>
      <x:c r="V712" s="12" t="n">
        <x:f t="shared" ca="1" si="50">U712/9</x:f>
        <x:v>0.4095441598717948</x:v>
      </x:c>
    </x:row>
    <x:row r="713">
      <x:c r="A713" s="10" t="s">
        <x:v>211</x:v>
      </x:c>
      <x:c r="B713" s="10" t="s">
        <x:v>73</x:v>
      </x:c>
      <x:c r="C713" s="10" t="s">
        <x:v>74</x:v>
      </x:c>
      <x:c r="D713" s="12">
        <x:v>29.023010299300001</x:v>
      </x:c>
      <x:c r="E713" s="10" t="s">
        <x:v>212</x:v>
      </x:c>
      <x:c r="F713" s="10" t="s">
        <x:v>145</x:v>
      </x:c>
      <x:c r="G713" s="10"/>
      <x:c r="H713" s="10" t="s">
        <x:v>146</x:v>
      </x:c>
      <x:c r="I713" s="10" t="s">
        <x:v>147</x:v>
      </x:c>
      <x:c r="J713" s="10" t="s">
        <x:v>213</x:v>
      </x:c>
      <x:c r="K713" s="10" t="s">
        <x:v>54</x:v>
      </x:c>
      <x:c r="L713" s="10" t="s">
        <x:v>210</x:v>
      </x:c>
      <x:c r="M713" s="10" t="s">
        <x:v>165</x:v>
      </x:c>
      <x:c r="N713" s="13">
        <x:v>4.16666667E-2</x:v>
      </x:c>
      <x:c r="O713" s="13">
        <x:v>0.11111111110000001</x:v>
      </x:c>
      <x:c r="P713" s="13">
        <x:v>4.6296295999999999E-3</x:v>
      </x:c>
      <x:c r="Q713" s="11" t="b">
        <x:v>0</x:v>
      </x:c>
      <x:c r="R713" s="10"/>
      <x:c r="S713" s="10"/>
      <x:c r="T713" s="12" t="n">
        <x:f t="shared" ca="1" si="48">(COUNTIF($D$704:$D$730,"&lt;"&amp;D713)+(COUNTIF($D$704:$D$730,"="&amp;D713)-1)/2)/26*100</x:f>
        <x:v>26.923076923076923</x:v>
      </x:c>
      <x:c r="U713" s="12" t="n">
        <x:f t="shared" ca="1" si="49">T713*N713</x:f>
        <x:v>1.1217948726923077</x:v>
      </x:c>
      <x:c r="V713" s="12" t="n">
        <x:f t="shared" ca="1" si="50">U713/9</x:f>
        <x:v>0.12464387474358975</x:v>
      </x:c>
    </x:row>
    <x:row r="714">
      <x:c r="A714" s="10" t="s">
        <x:v>211</x:v>
      </x:c>
      <x:c r="B714" s="10" t="s">
        <x:v>75</x:v>
      </x:c>
      <x:c r="C714" s="10" t="s">
        <x:v>76</x:v>
      </x:c>
      <x:c r="D714" s="12">
        <x:v>42.534611288599997</x:v>
      </x:c>
      <x:c r="E714" s="10" t="s">
        <x:v>212</x:v>
      </x:c>
      <x:c r="F714" s="10" t="s">
        <x:v>145</x:v>
      </x:c>
      <x:c r="G714" s="10"/>
      <x:c r="H714" s="10" t="s">
        <x:v>146</x:v>
      </x:c>
      <x:c r="I714" s="10" t="s">
        <x:v>147</x:v>
      </x:c>
      <x:c r="J714" s="10" t="s">
        <x:v>213</x:v>
      </x:c>
      <x:c r="K714" s="10" t="s">
        <x:v>54</x:v>
      </x:c>
      <x:c r="L714" s="10" t="s">
        <x:v>210</x:v>
      </x:c>
      <x:c r="M714" s="10" t="s">
        <x:v>165</x:v>
      </x:c>
      <x:c r="N714" s="13">
        <x:v>4.16666667E-2</x:v>
      </x:c>
      <x:c r="O714" s="13">
        <x:v>0.11111111110000001</x:v>
      </x:c>
      <x:c r="P714" s="13">
        <x:v>4.6296295999999999E-3</x:v>
      </x:c>
      <x:c r="Q714" s="11" t="b">
        <x:v>0</x:v>
      </x:c>
      <x:c r="R714" s="10"/>
      <x:c r="S714" s="10"/>
      <x:c r="T714" s="12" t="n">
        <x:f t="shared" ca="1" si="48">(COUNTIF($D$704:$D$730,"&lt;"&amp;D714)+(COUNTIF($D$704:$D$730,"="&amp;D714)-1)/2)/26*100</x:f>
        <x:v>50</x:v>
      </x:c>
      <x:c r="U714" s="12" t="n">
        <x:f t="shared" ca="1" si="49">T714*N714</x:f>
        <x:v>2.083333335</x:v>
      </x:c>
      <x:c r="V714" s="12" t="n">
        <x:f t="shared" ca="1" si="50">U714/9</x:f>
        <x:v>0.23148148166666666</x:v>
      </x:c>
    </x:row>
    <x:row r="715">
      <x:c r="A715" s="10" t="s">
        <x:v>211</x:v>
      </x:c>
      <x:c r="B715" s="10" t="s">
        <x:v>77</x:v>
      </x:c>
      <x:c r="C715" s="10" t="s">
        <x:v>78</x:v>
      </x:c>
      <x:c r="D715" s="12">
        <x:v>45.316092482599998</x:v>
      </x:c>
      <x:c r="E715" s="10" t="s">
        <x:v>212</x:v>
      </x:c>
      <x:c r="F715" s="10" t="s">
        <x:v>145</x:v>
      </x:c>
      <x:c r="G715" s="10"/>
      <x:c r="H715" s="10" t="s">
        <x:v>146</x:v>
      </x:c>
      <x:c r="I715" s="10" t="s">
        <x:v>147</x:v>
      </x:c>
      <x:c r="J715" s="10" t="s">
        <x:v>213</x:v>
      </x:c>
      <x:c r="K715" s="10" t="s">
        <x:v>54</x:v>
      </x:c>
      <x:c r="L715" s="10" t="s">
        <x:v>210</x:v>
      </x:c>
      <x:c r="M715" s="10" t="s">
        <x:v>165</x:v>
      </x:c>
      <x:c r="N715" s="13">
        <x:v>4.16666667E-2</x:v>
      </x:c>
      <x:c r="O715" s="13">
        <x:v>0.11111111110000001</x:v>
      </x:c>
      <x:c r="P715" s="13">
        <x:v>4.6296295999999999E-3</x:v>
      </x:c>
      <x:c r="Q715" s="11" t="b">
        <x:v>0</x:v>
      </x:c>
      <x:c r="R715" s="10"/>
      <x:c r="S715" s="10"/>
      <x:c r="T715" s="12" t="n">
        <x:f t="shared" ca="1" si="48">(COUNTIF($D$704:$D$730,"&lt;"&amp;D715)+(COUNTIF($D$704:$D$730,"="&amp;D715)-1)/2)/26*100</x:f>
        <x:v>65.38461538461539</x:v>
      </x:c>
      <x:c r="U715" s="12" t="n">
        <x:f t="shared" ca="1" si="49">T715*N715</x:f>
        <x:v>2.7243589765384617</x:v>
      </x:c>
      <x:c r="V715" s="12" t="n">
        <x:f t="shared" ca="1" si="50">U715/9</x:f>
        <x:v>0.30270655294871796</x:v>
      </x:c>
    </x:row>
    <x:row r="716">
      <x:c r="A716" s="10" t="s">
        <x:v>211</x:v>
      </x:c>
      <x:c r="B716" s="10" t="s">
        <x:v>79</x:v>
      </x:c>
      <x:c r="C716" s="10" t="s">
        <x:v>80</x:v>
      </x:c>
      <x:c r="D716" s="12">
        <x:v>24.132931564100002</x:v>
      </x:c>
      <x:c r="E716" s="10" t="s">
        <x:v>212</x:v>
      </x:c>
      <x:c r="F716" s="10" t="s">
        <x:v>145</x:v>
      </x:c>
      <x:c r="G716" s="10"/>
      <x:c r="H716" s="10" t="s">
        <x:v>146</x:v>
      </x:c>
      <x:c r="I716" s="10" t="s">
        <x:v>147</x:v>
      </x:c>
      <x:c r="J716" s="10" t="s">
        <x:v>213</x:v>
      </x:c>
      <x:c r="K716" s="10" t="s">
        <x:v>54</x:v>
      </x:c>
      <x:c r="L716" s="10" t="s">
        <x:v>210</x:v>
      </x:c>
      <x:c r="M716" s="10" t="s">
        <x:v>165</x:v>
      </x:c>
      <x:c r="N716" s="13">
        <x:v>4.16666667E-2</x:v>
      </x:c>
      <x:c r="O716" s="13">
        <x:v>0.11111111110000001</x:v>
      </x:c>
      <x:c r="P716" s="13">
        <x:v>4.6296295999999999E-3</x:v>
      </x:c>
      <x:c r="Q716" s="11" t="b">
        <x:v>0</x:v>
      </x:c>
      <x:c r="R716" s="10"/>
      <x:c r="S716" s="10"/>
      <x:c r="T716" s="12" t="n">
        <x:f t="shared" ca="1" si="48">(COUNTIF($D$704:$D$730,"&lt;"&amp;D716)+(COUNTIF($D$704:$D$730,"="&amp;D716)-1)/2)/26*100</x:f>
        <x:v>7.6923076923076925</x:v>
      </x:c>
      <x:c r="U716" s="12" t="n">
        <x:f t="shared" ca="1" si="49">T716*N716</x:f>
        <x:v>0.32051282076923077</x:v>
      </x:c>
      <x:c r="V716" s="12" t="n">
        <x:f t="shared" ca="1" si="50">U716/9</x:f>
        <x:v>0.03561253564102564</x:v>
      </x:c>
    </x:row>
    <x:row r="717">
      <x:c r="A717" s="10" t="s">
        <x:v>211</x:v>
      </x:c>
      <x:c r="B717" s="10" t="s">
        <x:v>81</x:v>
      </x:c>
      <x:c r="C717" s="10" t="s">
        <x:v>82</x:v>
      </x:c>
      <x:c r="D717" s="12">
        <x:v>25.6397768398</x:v>
      </x:c>
      <x:c r="E717" s="10" t="s">
        <x:v>212</x:v>
      </x:c>
      <x:c r="F717" s="10" t="s">
        <x:v>145</x:v>
      </x:c>
      <x:c r="G717" s="10"/>
      <x:c r="H717" s="10" t="s">
        <x:v>146</x:v>
      </x:c>
      <x:c r="I717" s="10" t="s">
        <x:v>147</x:v>
      </x:c>
      <x:c r="J717" s="10" t="s">
        <x:v>213</x:v>
      </x:c>
      <x:c r="K717" s="10" t="s">
        <x:v>54</x:v>
      </x:c>
      <x:c r="L717" s="10" t="s">
        <x:v>210</x:v>
      </x:c>
      <x:c r="M717" s="10" t="s">
        <x:v>165</x:v>
      </x:c>
      <x:c r="N717" s="13">
        <x:v>4.16666667E-2</x:v>
      </x:c>
      <x:c r="O717" s="13">
        <x:v>0.11111111110000001</x:v>
      </x:c>
      <x:c r="P717" s="13">
        <x:v>4.6296295999999999E-3</x:v>
      </x:c>
      <x:c r="Q717" s="11" t="b">
        <x:v>0</x:v>
      </x:c>
      <x:c r="R717" s="10"/>
      <x:c r="S717" s="10"/>
      <x:c r="T717" s="12" t="n">
        <x:f t="shared" ca="1" si="48">(COUNTIF($D$704:$D$730,"&lt;"&amp;D717)+(COUNTIF($D$704:$D$730,"="&amp;D717)-1)/2)/26*100</x:f>
        <x:v>15.384615384615385</x:v>
      </x:c>
      <x:c r="U717" s="12" t="n">
        <x:f t="shared" ca="1" si="49">T717*N717</x:f>
        <x:v>0.6410256415384615</x:v>
      </x:c>
      <x:c r="V717" s="12" t="n">
        <x:f t="shared" ca="1" si="50">U717/9</x:f>
        <x:v>0.07122507128205129</x:v>
      </x:c>
    </x:row>
    <x:row r="718">
      <x:c r="A718" s="10" t="s">
        <x:v>211</x:v>
      </x:c>
      <x:c r="B718" s="10" t="s">
        <x:v>83</x:v>
      </x:c>
      <x:c r="C718" s="10" t="s">
        <x:v>84</x:v>
      </x:c>
      <x:c r="D718" s="12">
        <x:v>38.1619937695</x:v>
      </x:c>
      <x:c r="E718" s="10" t="s">
        <x:v>212</x:v>
      </x:c>
      <x:c r="F718" s="10" t="s">
        <x:v>145</x:v>
      </x:c>
      <x:c r="G718" s="10"/>
      <x:c r="H718" s="10" t="s">
        <x:v>146</x:v>
      </x:c>
      <x:c r="I718" s="10" t="s">
        <x:v>147</x:v>
      </x:c>
      <x:c r="J718" s="10" t="s">
        <x:v>213</x:v>
      </x:c>
      <x:c r="K718" s="10" t="s">
        <x:v>54</x:v>
      </x:c>
      <x:c r="L718" s="10" t="s">
        <x:v>210</x:v>
      </x:c>
      <x:c r="M718" s="10" t="s">
        <x:v>165</x:v>
      </x:c>
      <x:c r="N718" s="13">
        <x:v>4.16666667E-2</x:v>
      </x:c>
      <x:c r="O718" s="13">
        <x:v>0.11111111110000001</x:v>
      </x:c>
      <x:c r="P718" s="13">
        <x:v>4.6296295999999999E-3</x:v>
      </x:c>
      <x:c r="Q718" s="11" t="b">
        <x:v>0</x:v>
      </x:c>
      <x:c r="R718" s="10"/>
      <x:c r="S718" s="10"/>
      <x:c r="T718" s="12" t="n">
        <x:f t="shared" ca="1" si="48">(COUNTIF($D$704:$D$730,"&lt;"&amp;D718)+(COUNTIF($D$704:$D$730,"="&amp;D718)-1)/2)/26*100</x:f>
        <x:v>42.30769230769231</x:v>
      </x:c>
      <x:c r="U718" s="12" t="n">
        <x:f t="shared" ca="1" si="49">T718*N718</x:f>
        <x:v>1.7628205142307691</x:v>
      </x:c>
      <x:c r="V718" s="12" t="n">
        <x:f t="shared" ca="1" si="50">U718/9</x:f>
        <x:v>0.195868946025641</x:v>
      </x:c>
    </x:row>
    <x:row r="719">
      <x:c r="A719" s="10" t="s">
        <x:v>211</x:v>
      </x:c>
      <x:c r="B719" s="10" t="s">
        <x:v>85</x:v>
      </x:c>
      <x:c r="C719" s="10" t="s">
        <x:v>86</x:v>
      </x:c>
      <x:c r="D719" s="12">
        <x:v>60.063475964799999</x:v>
      </x:c>
      <x:c r="E719" s="10" t="s">
        <x:v>212</x:v>
      </x:c>
      <x:c r="F719" s="10" t="s">
        <x:v>145</x:v>
      </x:c>
      <x:c r="G719" s="10"/>
      <x:c r="H719" s="10" t="s">
        <x:v>146</x:v>
      </x:c>
      <x:c r="I719" s="10" t="s">
        <x:v>147</x:v>
      </x:c>
      <x:c r="J719" s="10" t="s">
        <x:v>213</x:v>
      </x:c>
      <x:c r="K719" s="10" t="s">
        <x:v>54</x:v>
      </x:c>
      <x:c r="L719" s="10" t="s">
        <x:v>210</x:v>
      </x:c>
      <x:c r="M719" s="10" t="s">
        <x:v>165</x:v>
      </x:c>
      <x:c r="N719" s="13">
        <x:v>4.16666667E-2</x:v>
      </x:c>
      <x:c r="O719" s="13">
        <x:v>0.11111111110000001</x:v>
      </x:c>
      <x:c r="P719" s="13">
        <x:v>4.6296295999999999E-3</x:v>
      </x:c>
      <x:c r="Q719" s="11" t="b">
        <x:v>0</x:v>
      </x:c>
      <x:c r="R719" s="10"/>
      <x:c r="S719" s="10"/>
      <x:c r="T719" s="12" t="n">
        <x:f t="shared" ca="1" si="48">(COUNTIF($D$704:$D$730,"&lt;"&amp;D719)+(COUNTIF($D$704:$D$730,"="&amp;D719)-1)/2)/26*100</x:f>
        <x:v>92.3076923076923</x:v>
      </x:c>
      <x:c r="U719" s="12" t="n">
        <x:f t="shared" ca="1" si="49">T719*N719</x:f>
        <x:v>3.8461538492307694</x:v>
      </x:c>
      <x:c r="V719" s="12" t="n">
        <x:f t="shared" ca="1" si="50">U719/9</x:f>
        <x:v>0.4273504276923077</x:v>
      </x:c>
    </x:row>
    <x:row r="720">
      <x:c r="A720" s="10" t="s">
        <x:v>211</x:v>
      </x:c>
      <x:c r="B720" s="10" t="s">
        <x:v>87</x:v>
      </x:c>
      <x:c r="C720" s="10" t="s">
        <x:v>88</x:v>
      </x:c>
      <x:c r="D720" s="12">
        <x:v>45.905256327099998</x:v>
      </x:c>
      <x:c r="E720" s="10" t="s">
        <x:v>212</x:v>
      </x:c>
      <x:c r="F720" s="10" t="s">
        <x:v>145</x:v>
      </x:c>
      <x:c r="G720" s="10"/>
      <x:c r="H720" s="10" t="s">
        <x:v>146</x:v>
      </x:c>
      <x:c r="I720" s="10" t="s">
        <x:v>147</x:v>
      </x:c>
      <x:c r="J720" s="10" t="s">
        <x:v>213</x:v>
      </x:c>
      <x:c r="K720" s="10" t="s">
        <x:v>54</x:v>
      </x:c>
      <x:c r="L720" s="10" t="s">
        <x:v>210</x:v>
      </x:c>
      <x:c r="M720" s="10" t="s">
        <x:v>165</x:v>
      </x:c>
      <x:c r="N720" s="13">
        <x:v>4.16666667E-2</x:v>
      </x:c>
      <x:c r="O720" s="13">
        <x:v>0.11111111110000001</x:v>
      </x:c>
      <x:c r="P720" s="13">
        <x:v>4.6296295999999999E-3</x:v>
      </x:c>
      <x:c r="Q720" s="11" t="b">
        <x:v>0</x:v>
      </x:c>
      <x:c r="R720" s="10"/>
      <x:c r="S720" s="10"/>
      <x:c r="T720" s="12" t="n">
        <x:f t="shared" ca="1" si="48">(COUNTIF($D$704:$D$730,"&lt;"&amp;D720)+(COUNTIF($D$704:$D$730,"="&amp;D720)-1)/2)/26*100</x:f>
        <x:v>69.23076923076923</x:v>
      </x:c>
      <x:c r="U720" s="12" t="n">
        <x:f t="shared" ca="1" si="49">T720*N720</x:f>
        <x:v>2.884615386923077</x:v>
      </x:c>
      <x:c r="V720" s="12" t="n">
        <x:f t="shared" ca="1" si="50">U720/9</x:f>
        <x:v>0.32051282076923077</x:v>
      </x:c>
    </x:row>
    <x:row r="721">
      <x:c r="A721" s="10" t="s">
        <x:v>211</x:v>
      </x:c>
      <x:c r="B721" s="10" t="s">
        <x:v>89</x:v>
      </x:c>
      <x:c r="C721" s="10" t="s">
        <x:v>90</x:v>
      </x:c>
      <x:c r="D721" s="12">
        <x:v>38.032565156300002</x:v>
      </x:c>
      <x:c r="E721" s="10" t="s">
        <x:v>212</x:v>
      </x:c>
      <x:c r="F721" s="10" t="s">
        <x:v>145</x:v>
      </x:c>
      <x:c r="G721" s="10"/>
      <x:c r="H721" s="10" t="s">
        <x:v>146</x:v>
      </x:c>
      <x:c r="I721" s="10" t="s">
        <x:v>147</x:v>
      </x:c>
      <x:c r="J721" s="10" t="s">
        <x:v>213</x:v>
      </x:c>
      <x:c r="K721" s="10" t="s">
        <x:v>54</x:v>
      </x:c>
      <x:c r="L721" s="10" t="s">
        <x:v>210</x:v>
      </x:c>
      <x:c r="M721" s="10" t="s">
        <x:v>165</x:v>
      </x:c>
      <x:c r="N721" s="13">
        <x:v>4.16666667E-2</x:v>
      </x:c>
      <x:c r="O721" s="13">
        <x:v>0.11111111110000001</x:v>
      </x:c>
      <x:c r="P721" s="13">
        <x:v>4.6296295999999999E-3</x:v>
      </x:c>
      <x:c r="Q721" s="11" t="b">
        <x:v>0</x:v>
      </x:c>
      <x:c r="R721" s="10"/>
      <x:c r="S721" s="10"/>
      <x:c r="T721" s="12" t="n">
        <x:f t="shared" ca="1" si="48">(COUNTIF($D$704:$D$730,"&lt;"&amp;D721)+(COUNTIF($D$704:$D$730,"="&amp;D721)-1)/2)/26*100</x:f>
        <x:v>38.46153846153847</x:v>
      </x:c>
      <x:c r="U721" s="12" t="n">
        <x:f t="shared" ca="1" si="49">T721*N721</x:f>
        <x:v>1.602564103846154</x:v>
      </x:c>
      <x:c r="V721" s="12" t="n">
        <x:f t="shared" ca="1" si="50">U721/9</x:f>
        <x:v>0.17806267820512822</x:v>
      </x:c>
    </x:row>
    <x:row r="722">
      <x:c r="A722" s="10" t="s">
        <x:v>211</x:v>
      </x:c>
      <x:c r="B722" s="10" t="s">
        <x:v>91</x:v>
      </x:c>
      <x:c r="C722" s="10" t="s">
        <x:v>92</x:v>
      </x:c>
      <x:c r="D722" s="12">
        <x:v>25.573624415200001</x:v>
      </x:c>
      <x:c r="E722" s="10" t="s">
        <x:v>212</x:v>
      </x:c>
      <x:c r="F722" s="10" t="s">
        <x:v>145</x:v>
      </x:c>
      <x:c r="G722" s="10"/>
      <x:c r="H722" s="10" t="s">
        <x:v>146</x:v>
      </x:c>
      <x:c r="I722" s="10" t="s">
        <x:v>147</x:v>
      </x:c>
      <x:c r="J722" s="10" t="s">
        <x:v>213</x:v>
      </x:c>
      <x:c r="K722" s="10" t="s">
        <x:v>54</x:v>
      </x:c>
      <x:c r="L722" s="10" t="s">
        <x:v>210</x:v>
      </x:c>
      <x:c r="M722" s="10" t="s">
        <x:v>165</x:v>
      </x:c>
      <x:c r="N722" s="13">
        <x:v>4.16666667E-2</x:v>
      </x:c>
      <x:c r="O722" s="13">
        <x:v>0.11111111110000001</x:v>
      </x:c>
      <x:c r="P722" s="13">
        <x:v>4.6296295999999999E-3</x:v>
      </x:c>
      <x:c r="Q722" s="11" t="b">
        <x:v>0</x:v>
      </x:c>
      <x:c r="R722" s="10"/>
      <x:c r="S722" s="10"/>
      <x:c r="T722" s="12" t="n">
        <x:f t="shared" ca="1" si="48">(COUNTIF($D$704:$D$730,"&lt;"&amp;D722)+(COUNTIF($D$704:$D$730,"="&amp;D722)-1)/2)/26*100</x:f>
        <x:v>11.538461538461538</x:v>
      </x:c>
      <x:c r="U722" s="12" t="n">
        <x:f t="shared" ca="1" si="49">T722*N722</x:f>
        <x:v>0.4807692311538462</x:v>
      </x:c>
      <x:c r="V722" s="12" t="n">
        <x:f t="shared" ca="1" si="50">U722/9</x:f>
        <x:v>0.05341880346153846</x:v>
      </x:c>
    </x:row>
    <x:row r="723">
      <x:c r="A723" s="10" t="s">
        <x:v>211</x:v>
      </x:c>
      <x:c r="B723" s="10" t="s">
        <x:v>93</x:v>
      </x:c>
      <x:c r="C723" s="10" t="s">
        <x:v>94</x:v>
      </x:c>
      <x:c r="D723" s="12">
        <x:v>42.751479289899997</x:v>
      </x:c>
      <x:c r="E723" s="10" t="s">
        <x:v>212</x:v>
      </x:c>
      <x:c r="F723" s="10" t="s">
        <x:v>145</x:v>
      </x:c>
      <x:c r="G723" s="10"/>
      <x:c r="H723" s="10" t="s">
        <x:v>146</x:v>
      </x:c>
      <x:c r="I723" s="10" t="s">
        <x:v>147</x:v>
      </x:c>
      <x:c r="J723" s="10" t="s">
        <x:v>213</x:v>
      </x:c>
      <x:c r="K723" s="10" t="s">
        <x:v>54</x:v>
      </x:c>
      <x:c r="L723" s="10" t="s">
        <x:v>210</x:v>
      </x:c>
      <x:c r="M723" s="10" t="s">
        <x:v>165</x:v>
      </x:c>
      <x:c r="N723" s="13">
        <x:v>4.16666667E-2</x:v>
      </x:c>
      <x:c r="O723" s="13">
        <x:v>0.11111111110000001</x:v>
      </x:c>
      <x:c r="P723" s="13">
        <x:v>4.6296295999999999E-3</x:v>
      </x:c>
      <x:c r="Q723" s="11" t="b">
        <x:v>0</x:v>
      </x:c>
      <x:c r="R723" s="10"/>
      <x:c r="S723" s="10"/>
      <x:c r="T723" s="12" t="n">
        <x:f t="shared" ca="1" si="48">(COUNTIF($D$704:$D$730,"&lt;"&amp;D723)+(COUNTIF($D$704:$D$730,"="&amp;D723)-1)/2)/26*100</x:f>
        <x:v>53.84615384615385</x:v>
      </x:c>
      <x:c r="U723" s="12" t="n">
        <x:f t="shared" ca="1" si="49">T723*N723</x:f>
        <x:v>2.2435897453846154</x:v>
      </x:c>
      <x:c r="V723" s="12" t="n">
        <x:f t="shared" ca="1" si="50">U723/9</x:f>
        <x:v>0.2492877494871795</x:v>
      </x:c>
    </x:row>
    <x:row r="724">
      <x:c r="A724" s="10" t="s">
        <x:v>211</x:v>
      </x:c>
      <x:c r="B724" s="10" t="s">
        <x:v>95</x:v>
      </x:c>
      <x:c r="C724" s="10" t="s">
        <x:v>96</x:v>
      </x:c>
      <x:c r="D724" s="12">
        <x:v>43.181490557899998</x:v>
      </x:c>
      <x:c r="E724" s="10" t="s">
        <x:v>212</x:v>
      </x:c>
      <x:c r="F724" s="10" t="s">
        <x:v>145</x:v>
      </x:c>
      <x:c r="G724" s="10"/>
      <x:c r="H724" s="10" t="s">
        <x:v>146</x:v>
      </x:c>
      <x:c r="I724" s="10" t="s">
        <x:v>147</x:v>
      </x:c>
      <x:c r="J724" s="10" t="s">
        <x:v>213</x:v>
      </x:c>
      <x:c r="K724" s="10" t="s">
        <x:v>54</x:v>
      </x:c>
      <x:c r="L724" s="10" t="s">
        <x:v>210</x:v>
      </x:c>
      <x:c r="M724" s="10" t="s">
        <x:v>165</x:v>
      </x:c>
      <x:c r="N724" s="13">
        <x:v>4.16666667E-2</x:v>
      </x:c>
      <x:c r="O724" s="13">
        <x:v>0.11111111110000001</x:v>
      </x:c>
      <x:c r="P724" s="13">
        <x:v>4.6296295999999999E-3</x:v>
      </x:c>
      <x:c r="Q724" s="11" t="b">
        <x:v>0</x:v>
      </x:c>
      <x:c r="R724" s="10"/>
      <x:c r="S724" s="10"/>
      <x:c r="T724" s="12" t="n">
        <x:f t="shared" ca="1" si="48">(COUNTIF($D$704:$D$730,"&lt;"&amp;D724)+(COUNTIF($D$704:$D$730,"="&amp;D724)-1)/2)/26*100</x:f>
        <x:v>57.692307692307686</x:v>
      </x:c>
      <x:c r="U724" s="12" t="n">
        <x:f t="shared" ca="1" si="49">T724*N724</x:f>
        <x:v>2.4038461557692306</x:v>
      </x:c>
      <x:c r="V724" s="12" t="n">
        <x:f t="shared" ca="1" si="50">U724/9</x:f>
        <x:v>0.2670940173076923</x:v>
      </x:c>
    </x:row>
    <x:row r="725">
      <x:c r="A725" s="10" t="s">
        <x:v>211</x:v>
      </x:c>
      <x:c r="B725" s="10" t="s">
        <x:v>97</x:v>
      </x:c>
      <x:c r="C725" s="10" t="s">
        <x:v>98</x:v>
      </x:c>
      <x:c r="D725" s="12">
        <x:v>26.6980310159</x:v>
      </x:c>
      <x:c r="E725" s="10" t="s">
        <x:v>212</x:v>
      </x:c>
      <x:c r="F725" s="10" t="s">
        <x:v>145</x:v>
      </x:c>
      <x:c r="G725" s="10"/>
      <x:c r="H725" s="10" t="s">
        <x:v>146</x:v>
      </x:c>
      <x:c r="I725" s="10" t="s">
        <x:v>147</x:v>
      </x:c>
      <x:c r="J725" s="10" t="s">
        <x:v>213</x:v>
      </x:c>
      <x:c r="K725" s="10" t="s">
        <x:v>54</x:v>
      </x:c>
      <x:c r="L725" s="10" t="s">
        <x:v>210</x:v>
      </x:c>
      <x:c r="M725" s="10" t="s">
        <x:v>165</x:v>
      </x:c>
      <x:c r="N725" s="13">
        <x:v>4.16666667E-2</x:v>
      </x:c>
      <x:c r="O725" s="13">
        <x:v>0.11111111110000001</x:v>
      </x:c>
      <x:c r="P725" s="13">
        <x:v>4.6296295999999999E-3</x:v>
      </x:c>
      <x:c r="Q725" s="11" t="b">
        <x:v>0</x:v>
      </x:c>
      <x:c r="R725" s="10"/>
      <x:c r="S725" s="10"/>
      <x:c r="T725" s="12" t="n">
        <x:f t="shared" ca="1" si="48">(COUNTIF($D$704:$D$730,"&lt;"&amp;D725)+(COUNTIF($D$704:$D$730,"="&amp;D725)-1)/2)/26*100</x:f>
        <x:v>23.076923076923077</x:v>
      </x:c>
      <x:c r="U725" s="12" t="n">
        <x:f t="shared" ca="1" si="49">T725*N725</x:f>
        <x:v>0.9615384623076924</x:v>
      </x:c>
      <x:c r="V725" s="12" t="n">
        <x:f t="shared" ca="1" si="50">U725/9</x:f>
        <x:v>0.10683760692307692</x:v>
      </x:c>
    </x:row>
    <x:row r="726">
      <x:c r="A726" s="10" t="s">
        <x:v>211</x:v>
      </x:c>
      <x:c r="B726" s="10" t="s">
        <x:v>99</x:v>
      </x:c>
      <x:c r="C726" s="10" t="s">
        <x:v>100</x:v>
      </x:c>
      <x:c r="D726" s="12">
        <x:v>38.378434913299998</x:v>
      </x:c>
      <x:c r="E726" s="10" t="s">
        <x:v>212</x:v>
      </x:c>
      <x:c r="F726" s="10" t="s">
        <x:v>145</x:v>
      </x:c>
      <x:c r="G726" s="10"/>
      <x:c r="H726" s="10" t="s">
        <x:v>146</x:v>
      </x:c>
      <x:c r="I726" s="10" t="s">
        <x:v>147</x:v>
      </x:c>
      <x:c r="J726" s="10" t="s">
        <x:v>213</x:v>
      </x:c>
      <x:c r="K726" s="10" t="s">
        <x:v>54</x:v>
      </x:c>
      <x:c r="L726" s="10" t="s">
        <x:v>210</x:v>
      </x:c>
      <x:c r="M726" s="10" t="s">
        <x:v>165</x:v>
      </x:c>
      <x:c r="N726" s="13">
        <x:v>4.16666667E-2</x:v>
      </x:c>
      <x:c r="O726" s="13">
        <x:v>0.11111111110000001</x:v>
      </x:c>
      <x:c r="P726" s="13">
        <x:v>4.6296295999999999E-3</x:v>
      </x:c>
      <x:c r="Q726" s="11" t="b">
        <x:v>0</x:v>
      </x:c>
      <x:c r="R726" s="10"/>
      <x:c r="S726" s="10"/>
      <x:c r="T726" s="12" t="n">
        <x:f t="shared" ca="1" si="48">(COUNTIF($D$704:$D$730,"&lt;"&amp;D726)+(COUNTIF($D$704:$D$730,"="&amp;D726)-1)/2)/26*100</x:f>
        <x:v>46.15384615384615</x:v>
      </x:c>
      <x:c r="U726" s="12" t="n">
        <x:f t="shared" ca="1" si="49">T726*N726</x:f>
        <x:v>1.9230769246153847</x:v>
      </x:c>
      <x:c r="V726" s="12" t="n">
        <x:f t="shared" ca="1" si="50">U726/9</x:f>
        <x:v>0.21367521384615384</x:v>
      </x:c>
    </x:row>
    <x:row r="727">
      <x:c r="A727" s="10" t="s">
        <x:v>211</x:v>
      </x:c>
      <x:c r="B727" s="10" t="s">
        <x:v>101</x:v>
      </x:c>
      <x:c r="C727" s="10" t="s">
        <x:v>102</x:v>
      </x:c>
      <x:c r="D727" s="12">
        <x:v>4.5415081469</x:v>
      </x:c>
      <x:c r="E727" s="10" t="s">
        <x:v>212</x:v>
      </x:c>
      <x:c r="F727" s="10" t="s">
        <x:v>145</x:v>
      </x:c>
      <x:c r="G727" s="10"/>
      <x:c r="H727" s="10" t="s">
        <x:v>146</x:v>
      </x:c>
      <x:c r="I727" s="10" t="s">
        <x:v>147</x:v>
      </x:c>
      <x:c r="J727" s="10" t="s">
        <x:v>213</x:v>
      </x:c>
      <x:c r="K727" s="10" t="s">
        <x:v>54</x:v>
      </x:c>
      <x:c r="L727" s="10" t="s">
        <x:v>210</x:v>
      </x:c>
      <x:c r="M727" s="10" t="s">
        <x:v>165</x:v>
      </x:c>
      <x:c r="N727" s="13">
        <x:v>4.16666667E-2</x:v>
      </x:c>
      <x:c r="O727" s="13">
        <x:v>0.11111111110000001</x:v>
      </x:c>
      <x:c r="P727" s="13">
        <x:v>4.6296295999999999E-3</x:v>
      </x:c>
      <x:c r="Q727" s="11" t="b">
        <x:v>0</x:v>
      </x:c>
      <x:c r="R727" s="10"/>
      <x:c r="S727" s="10"/>
      <x:c r="T727" s="12" t="n">
        <x:f t="shared" ca="1" si="48">(COUNTIF($D$704:$D$730,"&lt;"&amp;D727)+(COUNTIF($D$704:$D$730,"="&amp;D727)-1)/2)/26*100</x:f>
        <x:v>0</x:v>
      </x:c>
      <x:c r="U727" s="12" t="n">
        <x:f t="shared" ca="1" si="49">T727*N727</x:f>
        <x:v>0</x:v>
      </x:c>
      <x:c r="V727" s="12" t="n">
        <x:f t="shared" ca="1" si="50">U727/9</x:f>
        <x:v>0</x:v>
      </x:c>
    </x:row>
    <x:row r="728">
      <x:c r="A728" s="10" t="s">
        <x:v>211</x:v>
      </x:c>
      <x:c r="B728" s="10" t="s">
        <x:v>103</x:v>
      </x:c>
      <x:c r="C728" s="10" t="s">
        <x:v>104</x:v>
      </x:c>
      <x:c r="D728" s="12">
        <x:v>55.765943458300001</x:v>
      </x:c>
      <x:c r="E728" s="10" t="s">
        <x:v>212</x:v>
      </x:c>
      <x:c r="F728" s="10" t="s">
        <x:v>145</x:v>
      </x:c>
      <x:c r="G728" s="10"/>
      <x:c r="H728" s="10" t="s">
        <x:v>146</x:v>
      </x:c>
      <x:c r="I728" s="10" t="s">
        <x:v>147</x:v>
      </x:c>
      <x:c r="J728" s="10" t="s">
        <x:v>213</x:v>
      </x:c>
      <x:c r="K728" s="10" t="s">
        <x:v>54</x:v>
      </x:c>
      <x:c r="L728" s="10" t="s">
        <x:v>210</x:v>
      </x:c>
      <x:c r="M728" s="10" t="s">
        <x:v>165</x:v>
      </x:c>
      <x:c r="N728" s="13">
        <x:v>4.16666667E-2</x:v>
      </x:c>
      <x:c r="O728" s="13">
        <x:v>0.11111111110000001</x:v>
      </x:c>
      <x:c r="P728" s="13">
        <x:v>4.6296295999999999E-3</x:v>
      </x:c>
      <x:c r="Q728" s="11" t="b">
        <x:v>0</x:v>
      </x:c>
      <x:c r="R728" s="10"/>
      <x:c r="S728" s="10"/>
      <x:c r="T728" s="12" t="n">
        <x:f t="shared" ca="1" si="48">(COUNTIF($D$704:$D$730,"&lt;"&amp;D728)+(COUNTIF($D$704:$D$730,"="&amp;D728)-1)/2)/26*100</x:f>
        <x:v>84.61538461538461</x:v>
      </x:c>
      <x:c r="U728" s="12" t="n">
        <x:f t="shared" ca="1" si="49">T728*N728</x:f>
        <x:v>3.5256410284615383</x:v>
      </x:c>
      <x:c r="V728" s="12" t="n">
        <x:f t="shared" ca="1" si="50">U728/9</x:f>
        <x:v>0.391737892051282</x:v>
      </x:c>
    </x:row>
    <x:row r="729">
      <x:c r="A729" s="10" t="s">
        <x:v>211</x:v>
      </x:c>
      <x:c r="B729" s="10" t="s">
        <x:v>105</x:v>
      </x:c>
      <x:c r="C729" s="10" t="s">
        <x:v>106</x:v>
      </x:c>
      <x:c r="D729" s="12">
        <x:v>31.775514279999999</x:v>
      </x:c>
      <x:c r="E729" s="10" t="s">
        <x:v>212</x:v>
      </x:c>
      <x:c r="F729" s="10" t="s">
        <x:v>145</x:v>
      </x:c>
      <x:c r="G729" s="10"/>
      <x:c r="H729" s="10" t="s">
        <x:v>146</x:v>
      </x:c>
      <x:c r="I729" s="10" t="s">
        <x:v>147</x:v>
      </x:c>
      <x:c r="J729" s="10" t="s">
        <x:v>213</x:v>
      </x:c>
      <x:c r="K729" s="10" t="s">
        <x:v>54</x:v>
      </x:c>
      <x:c r="L729" s="10" t="s">
        <x:v>210</x:v>
      </x:c>
      <x:c r="M729" s="10" t="s">
        <x:v>165</x:v>
      </x:c>
      <x:c r="N729" s="13">
        <x:v>4.16666667E-2</x:v>
      </x:c>
      <x:c r="O729" s="13">
        <x:v>0.11111111110000001</x:v>
      </x:c>
      <x:c r="P729" s="13">
        <x:v>4.6296295999999999E-3</x:v>
      </x:c>
      <x:c r="Q729" s="11" t="b">
        <x:v>0</x:v>
      </x:c>
      <x:c r="R729" s="10"/>
      <x:c r="S729" s="10"/>
      <x:c r="T729" s="12" t="n">
        <x:f t="shared" ca="1" si="48">(COUNTIF($D$704:$D$730,"&lt;"&amp;D729)+(COUNTIF($D$704:$D$730,"="&amp;D729)-1)/2)/26*100</x:f>
        <x:v>30.76923076923077</x:v>
      </x:c>
      <x:c r="U729" s="12" t="n">
        <x:f t="shared" ca="1" si="49">T729*N729</x:f>
        <x:v>1.282051283076923</x:v>
      </x:c>
      <x:c r="V729" s="12" t="n">
        <x:f t="shared" ca="1" si="50">U729/9</x:f>
        <x:v>0.14245014256410257</x:v>
      </x:c>
    </x:row>
    <x:row r="730">
      <x:c r="A730" s="10" t="s">
        <x:v>211</x:v>
      </x:c>
      <x:c r="B730" s="10" t="s">
        <x:v>107</x:v>
      </x:c>
      <x:c r="C730" s="10" t="s">
        <x:v>108</x:v>
      </x:c>
      <x:c r="D730" s="12">
        <x:v>26.067786614199999</x:v>
      </x:c>
      <x:c r="E730" s="10" t="s">
        <x:v>212</x:v>
      </x:c>
      <x:c r="F730" s="10" t="s">
        <x:v>145</x:v>
      </x:c>
      <x:c r="G730" s="10"/>
      <x:c r="H730" s="10" t="s">
        <x:v>146</x:v>
      </x:c>
      <x:c r="I730" s="10" t="s">
        <x:v>147</x:v>
      </x:c>
      <x:c r="J730" s="10" t="s">
        <x:v>213</x:v>
      </x:c>
      <x:c r="K730" s="10" t="s">
        <x:v>54</x:v>
      </x:c>
      <x:c r="L730" s="10" t="s">
        <x:v>210</x:v>
      </x:c>
      <x:c r="M730" s="10" t="s">
        <x:v>165</x:v>
      </x:c>
      <x:c r="N730" s="13">
        <x:v>4.16666667E-2</x:v>
      </x:c>
      <x:c r="O730" s="13">
        <x:v>0.11111111110000001</x:v>
      </x:c>
      <x:c r="P730" s="13">
        <x:v>4.6296295999999999E-3</x:v>
      </x:c>
      <x:c r="Q730" s="11" t="b">
        <x:v>0</x:v>
      </x:c>
      <x:c r="R730" s="10"/>
      <x:c r="S730" s="10"/>
      <x:c r="T730" s="12" t="n">
        <x:f t="shared" ca="1" si="48">(COUNTIF($D$704:$D$730,"&lt;"&amp;D730)+(COUNTIF($D$704:$D$730,"="&amp;D730)-1)/2)/26*100</x:f>
        <x:v>19.230769230769234</x:v>
      </x:c>
      <x:c r="U730" s="12" t="n">
        <x:f t="shared" ca="1" si="49">T730*N730</x:f>
        <x:v>0.801282051923077</x:v>
      </x:c>
      <x:c r="V730" s="12" t="n">
        <x:f t="shared" ca="1" si="50">U730/9</x:f>
        <x:v>0.08903133910256411</x:v>
      </x:c>
    </x:row>
    <x:row r="731">
      <x:c r="A731" s="10" t="s">
        <x:v>214</x:v>
      </x:c>
      <x:c r="B731" s="10" t="s">
        <x:v>48</x:v>
      </x:c>
      <x:c r="C731" s="10" t="s">
        <x:v>49</x:v>
      </x:c>
      <x:c r="D731" s="12">
        <x:v>18.016091824699998</x:v>
      </x:c>
      <x:c r="E731" s="10" t="s">
        <x:v>215</x:v>
      </x:c>
      <x:c r="F731" s="10" t="s">
        <x:v>145</x:v>
      </x:c>
      <x:c r="G731" s="10"/>
      <x:c r="H731" s="10" t="s">
        <x:v>146</x:v>
      </x:c>
      <x:c r="I731" s="10" t="s">
        <x:v>147</x:v>
      </x:c>
      <x:c r="J731" s="10" t="s">
        <x:v>216</x:v>
      </x:c>
      <x:c r="K731" s="10" t="s">
        <x:v>54</x:v>
      </x:c>
      <x:c r="L731" s="10" t="s">
        <x:v>210</x:v>
      </x:c>
      <x:c r="M731" s="10" t="s">
        <x:v>165</x:v>
      </x:c>
      <x:c r="N731" s="13">
        <x:v>4.16666667E-2</x:v>
      </x:c>
      <x:c r="O731" s="13">
        <x:v>0.11111111110000001</x:v>
      </x:c>
      <x:c r="P731" s="13">
        <x:v>4.6296295999999999E-3</x:v>
      </x:c>
      <x:c r="Q731" s="11" t="b">
        <x:v>0</x:v>
      </x:c>
      <x:c r="R731" s="10"/>
      <x:c r="S731" s="10"/>
      <x:c r="T731" s="12" t="n">
        <x:f t="shared" ref="T731:T757" ca="1" si="51">(COUNTIF($D$731:$D$757,"&lt;"&amp;D731)+(COUNTIF($D$731:$D$757,"="&amp;D731)-1)/2)/26*100</x:f>
        <x:v>76.92307692307693</x:v>
      </x:c>
      <x:c r="U731" s="12" t="n">
        <x:f t="shared" ca="1" si="49">T731*N731</x:f>
        <x:v>3.205128207692308</x:v>
      </x:c>
      <x:c r="V731" s="12" t="n">
        <x:f t="shared" ca="1" si="50">U731/9</x:f>
        <x:v>0.35612535641025644</x:v>
      </x:c>
    </x:row>
    <x:row r="732">
      <x:c r="A732" s="10" t="s">
        <x:v>214</x:v>
      </x:c>
      <x:c r="B732" s="10" t="s">
        <x:v>57</x:v>
      </x:c>
      <x:c r="C732" s="10" t="s">
        <x:v>58</x:v>
      </x:c>
      <x:c r="D732" s="12">
        <x:v>26.659827055499999</x:v>
      </x:c>
      <x:c r="E732" s="10" t="s">
        <x:v>215</x:v>
      </x:c>
      <x:c r="F732" s="10" t="s">
        <x:v>145</x:v>
      </x:c>
      <x:c r="G732" s="10"/>
      <x:c r="H732" s="10" t="s">
        <x:v>146</x:v>
      </x:c>
      <x:c r="I732" s="10" t="s">
        <x:v>147</x:v>
      </x:c>
      <x:c r="J732" s="10" t="s">
        <x:v>216</x:v>
      </x:c>
      <x:c r="K732" s="10" t="s">
        <x:v>54</x:v>
      </x:c>
      <x:c r="L732" s="10" t="s">
        <x:v>210</x:v>
      </x:c>
      <x:c r="M732" s="10" t="s">
        <x:v>165</x:v>
      </x:c>
      <x:c r="N732" s="13">
        <x:v>4.16666667E-2</x:v>
      </x:c>
      <x:c r="O732" s="13">
        <x:v>0.11111111110000001</x:v>
      </x:c>
      <x:c r="P732" s="13">
        <x:v>4.6296295999999999E-3</x:v>
      </x:c>
      <x:c r="Q732" s="11" t="b">
        <x:v>0</x:v>
      </x:c>
      <x:c r="R732" s="10"/>
      <x:c r="S732" s="10"/>
      <x:c r="T732" s="12" t="n">
        <x:f t="shared" ca="1" si="51">(COUNTIF($D$731:$D$757,"&lt;"&amp;D732)+(COUNTIF($D$731:$D$757,"="&amp;D732)-1)/2)/26*100</x:f>
        <x:v>96.15384615384616</x:v>
      </x:c>
      <x:c r="U732" s="12" t="n">
        <x:f t="shared" ca="1" si="49">T732*N732</x:f>
        <x:v>4.006410259615385</x:v>
      </x:c>
      <x:c r="V732" s="12" t="n">
        <x:f t="shared" ca="1" si="50">U732/9</x:f>
        <x:v>0.44515669551282055</x:v>
      </x:c>
    </x:row>
    <x:row r="733">
      <x:c r="A733" s="10" t="s">
        <x:v>214</x:v>
      </x:c>
      <x:c r="B733" s="10" t="s">
        <x:v>59</x:v>
      </x:c>
      <x:c r="C733" s="10" t="s">
        <x:v>60</x:v>
      </x:c>
      <x:c r="D733" s="12">
        <x:v>5.9292096695999996</x:v>
      </x:c>
      <x:c r="E733" s="10" t="s">
        <x:v>215</x:v>
      </x:c>
      <x:c r="F733" s="10" t="s">
        <x:v>145</x:v>
      </x:c>
      <x:c r="G733" s="10"/>
      <x:c r="H733" s="10" t="s">
        <x:v>146</x:v>
      </x:c>
      <x:c r="I733" s="10" t="s">
        <x:v>147</x:v>
      </x:c>
      <x:c r="J733" s="10" t="s">
        <x:v>216</x:v>
      </x:c>
      <x:c r="K733" s="10" t="s">
        <x:v>54</x:v>
      </x:c>
      <x:c r="L733" s="10" t="s">
        <x:v>210</x:v>
      </x:c>
      <x:c r="M733" s="10" t="s">
        <x:v>165</x:v>
      </x:c>
      <x:c r="N733" s="13">
        <x:v>4.16666667E-2</x:v>
      </x:c>
      <x:c r="O733" s="13">
        <x:v>0.11111111110000001</x:v>
      </x:c>
      <x:c r="P733" s="13">
        <x:v>4.6296295999999999E-3</x:v>
      </x:c>
      <x:c r="Q733" s="11" t="b">
        <x:v>0</x:v>
      </x:c>
      <x:c r="R733" s="10"/>
      <x:c r="S733" s="10"/>
      <x:c r="T733" s="12" t="n">
        <x:f t="shared" ca="1" si="51">(COUNTIF($D$731:$D$757,"&lt;"&amp;D733)+(COUNTIF($D$731:$D$757,"="&amp;D733)-1)/2)/26*100</x:f>
        <x:v>3.8461538461538463</x:v>
      </x:c>
      <x:c r="U733" s="12" t="n">
        <x:f t="shared" ca="1" si="49">T733*N733</x:f>
        <x:v>0.16025641038461538</x:v>
      </x:c>
      <x:c r="V733" s="12" t="n">
        <x:f t="shared" ca="1" si="50">U733/9</x:f>
        <x:v>0.01780626782051282</x:v>
      </x:c>
    </x:row>
    <x:row r="734">
      <x:c r="A734" s="10" t="s">
        <x:v>214</x:v>
      </x:c>
      <x:c r="B734" s="10" t="s">
        <x:v>61</x:v>
      </x:c>
      <x:c r="C734" s="10" t="s">
        <x:v>62</x:v>
      </x:c>
      <x:c r="D734" s="12">
        <x:v>17.012042446599999</x:v>
      </x:c>
      <x:c r="E734" s="10" t="s">
        <x:v>215</x:v>
      </x:c>
      <x:c r="F734" s="10" t="s">
        <x:v>145</x:v>
      </x:c>
      <x:c r="G734" s="10"/>
      <x:c r="H734" s="10" t="s">
        <x:v>146</x:v>
      </x:c>
      <x:c r="I734" s="10" t="s">
        <x:v>147</x:v>
      </x:c>
      <x:c r="J734" s="10" t="s">
        <x:v>216</x:v>
      </x:c>
      <x:c r="K734" s="10" t="s">
        <x:v>54</x:v>
      </x:c>
      <x:c r="L734" s="10" t="s">
        <x:v>210</x:v>
      </x:c>
      <x:c r="M734" s="10" t="s">
        <x:v>165</x:v>
      </x:c>
      <x:c r="N734" s="13">
        <x:v>4.16666667E-2</x:v>
      </x:c>
      <x:c r="O734" s="13">
        <x:v>0.11111111110000001</x:v>
      </x:c>
      <x:c r="P734" s="13">
        <x:v>4.6296295999999999E-3</x:v>
      </x:c>
      <x:c r="Q734" s="11" t="b">
        <x:v>0</x:v>
      </x:c>
      <x:c r="R734" s="10"/>
      <x:c r="S734" s="10"/>
      <x:c r="T734" s="12" t="n">
        <x:f t="shared" ca="1" si="51">(COUNTIF($D$731:$D$757,"&lt;"&amp;D734)+(COUNTIF($D$731:$D$757,"="&amp;D734)-1)/2)/26*100</x:f>
        <x:v>73.07692307692307</x:v>
      </x:c>
      <x:c r="U734" s="12" t="n">
        <x:f t="shared" ca="1" si="49">T734*N734</x:f>
        <x:v>3.044871797307692</x:v>
      </x:c>
      <x:c r="V734" s="12" t="n">
        <x:f t="shared" ca="1" si="50">U734/9</x:f>
        <x:v>0.3383190885897436</x:v>
      </x:c>
    </x:row>
    <x:row r="735">
      <x:c r="A735" s="10" t="s">
        <x:v>214</x:v>
      </x:c>
      <x:c r="B735" s="10" t="s">
        <x:v>63</x:v>
      </x:c>
      <x:c r="C735" s="10" t="s">
        <x:v>64</x:v>
      </x:c>
      <x:c r="D735" s="12">
        <x:v>15.343340314400001</x:v>
      </x:c>
      <x:c r="E735" s="10" t="s">
        <x:v>215</x:v>
      </x:c>
      <x:c r="F735" s="10" t="s">
        <x:v>145</x:v>
      </x:c>
      <x:c r="G735" s="10"/>
      <x:c r="H735" s="10" t="s">
        <x:v>146</x:v>
      </x:c>
      <x:c r="I735" s="10" t="s">
        <x:v>147</x:v>
      </x:c>
      <x:c r="J735" s="10" t="s">
        <x:v>216</x:v>
      </x:c>
      <x:c r="K735" s="10" t="s">
        <x:v>54</x:v>
      </x:c>
      <x:c r="L735" s="10" t="s">
        <x:v>210</x:v>
      </x:c>
      <x:c r="M735" s="10" t="s">
        <x:v>165</x:v>
      </x:c>
      <x:c r="N735" s="13">
        <x:v>4.16666667E-2</x:v>
      </x:c>
      <x:c r="O735" s="13">
        <x:v>0.11111111110000001</x:v>
      </x:c>
      <x:c r="P735" s="13">
        <x:v>4.6296295999999999E-3</x:v>
      </x:c>
      <x:c r="Q735" s="11" t="b">
        <x:v>0</x:v>
      </x:c>
      <x:c r="R735" s="10"/>
      <x:c r="S735" s="10"/>
      <x:c r="T735" s="12" t="n">
        <x:f t="shared" ca="1" si="51">(COUNTIF($D$731:$D$757,"&lt;"&amp;D735)+(COUNTIF($D$731:$D$757,"="&amp;D735)-1)/2)/26*100</x:f>
        <x:v>65.38461538461539</x:v>
      </x:c>
      <x:c r="U735" s="12" t="n">
        <x:f t="shared" ca="1" si="49">T735*N735</x:f>
        <x:v>2.7243589765384617</x:v>
      </x:c>
      <x:c r="V735" s="12" t="n">
        <x:f t="shared" ca="1" si="50">U735/9</x:f>
        <x:v>0.30270655294871796</x:v>
      </x:c>
    </x:row>
    <x:row r="736">
      <x:c r="A736" s="10" t="s">
        <x:v>214</x:v>
      </x:c>
      <x:c r="B736" s="10" t="s">
        <x:v>65</x:v>
      </x:c>
      <x:c r="C736" s="10" t="s">
        <x:v>66</x:v>
      </x:c>
      <x:c r="D736" s="12">
        <x:v>11.756259251299999</x:v>
      </x:c>
      <x:c r="E736" s="10" t="s">
        <x:v>215</x:v>
      </x:c>
      <x:c r="F736" s="10" t="s">
        <x:v>145</x:v>
      </x:c>
      <x:c r="G736" s="10"/>
      <x:c r="H736" s="10" t="s">
        <x:v>146</x:v>
      </x:c>
      <x:c r="I736" s="10" t="s">
        <x:v>147</x:v>
      </x:c>
      <x:c r="J736" s="10" t="s">
        <x:v>216</x:v>
      </x:c>
      <x:c r="K736" s="10" t="s">
        <x:v>54</x:v>
      </x:c>
      <x:c r="L736" s="10" t="s">
        <x:v>210</x:v>
      </x:c>
      <x:c r="M736" s="10" t="s">
        <x:v>165</x:v>
      </x:c>
      <x:c r="N736" s="13">
        <x:v>4.16666667E-2</x:v>
      </x:c>
      <x:c r="O736" s="13">
        <x:v>0.11111111110000001</x:v>
      </x:c>
      <x:c r="P736" s="13">
        <x:v>4.6296295999999999E-3</x:v>
      </x:c>
      <x:c r="Q736" s="11" t="b">
        <x:v>0</x:v>
      </x:c>
      <x:c r="R736" s="10"/>
      <x:c r="S736" s="10"/>
      <x:c r="T736" s="12" t="n">
        <x:f t="shared" ca="1" si="51">(COUNTIF($D$731:$D$757,"&lt;"&amp;D736)+(COUNTIF($D$731:$D$757,"="&amp;D736)-1)/2)/26*100</x:f>
        <x:v>50</x:v>
      </x:c>
      <x:c r="U736" s="12" t="n">
        <x:f t="shared" ca="1" si="49">T736*N736</x:f>
        <x:v>2.083333335</x:v>
      </x:c>
      <x:c r="V736" s="12" t="n">
        <x:f t="shared" ca="1" si="50">U736/9</x:f>
        <x:v>0.23148148166666666</x:v>
      </x:c>
    </x:row>
    <x:row r="737">
      <x:c r="A737" s="10" t="s">
        <x:v>214</x:v>
      </x:c>
      <x:c r="B737" s="10" t="s">
        <x:v>67</x:v>
      </x:c>
      <x:c r="C737" s="10" t="s">
        <x:v>68</x:v>
      </x:c>
      <x:c r="D737" s="12">
        <x:v>7.3609706775000001</x:v>
      </x:c>
      <x:c r="E737" s="10" t="s">
        <x:v>215</x:v>
      </x:c>
      <x:c r="F737" s="10" t="s">
        <x:v>145</x:v>
      </x:c>
      <x:c r="G737" s="10"/>
      <x:c r="H737" s="10" t="s">
        <x:v>146</x:v>
      </x:c>
      <x:c r="I737" s="10" t="s">
        <x:v>147</x:v>
      </x:c>
      <x:c r="J737" s="10" t="s">
        <x:v>216</x:v>
      </x:c>
      <x:c r="K737" s="10" t="s">
        <x:v>54</x:v>
      </x:c>
      <x:c r="L737" s="10" t="s">
        <x:v>210</x:v>
      </x:c>
      <x:c r="M737" s="10" t="s">
        <x:v>165</x:v>
      </x:c>
      <x:c r="N737" s="13">
        <x:v>4.16666667E-2</x:v>
      </x:c>
      <x:c r="O737" s="13">
        <x:v>0.11111111110000001</x:v>
      </x:c>
      <x:c r="P737" s="13">
        <x:v>4.6296295999999999E-3</x:v>
      </x:c>
      <x:c r="Q737" s="11" t="b">
        <x:v>0</x:v>
      </x:c>
      <x:c r="R737" s="10"/>
      <x:c r="S737" s="10"/>
      <x:c r="T737" s="12" t="n">
        <x:f t="shared" ca="1" si="51">(COUNTIF($D$731:$D$757,"&lt;"&amp;D737)+(COUNTIF($D$731:$D$757,"="&amp;D737)-1)/2)/26*100</x:f>
        <x:v>11.538461538461538</x:v>
      </x:c>
      <x:c r="U737" s="12" t="n">
        <x:f t="shared" ca="1" si="49">T737*N737</x:f>
        <x:v>0.4807692311538462</x:v>
      </x:c>
      <x:c r="V737" s="12" t="n">
        <x:f t="shared" ca="1" si="50">U737/9</x:f>
        <x:v>0.05341880346153846</x:v>
      </x:c>
    </x:row>
    <x:row r="738">
      <x:c r="A738" s="10" t="s">
        <x:v>214</x:v>
      </x:c>
      <x:c r="B738" s="10" t="s">
        <x:v>69</x:v>
      </x:c>
      <x:c r="C738" s="10" t="s">
        <x:v>70</x:v>
      </x:c>
      <x:c r="D738" s="12">
        <x:v>21.551724137899999</x:v>
      </x:c>
      <x:c r="E738" s="10" t="s">
        <x:v>215</x:v>
      </x:c>
      <x:c r="F738" s="10" t="s">
        <x:v>145</x:v>
      </x:c>
      <x:c r="G738" s="10"/>
      <x:c r="H738" s="10" t="s">
        <x:v>146</x:v>
      </x:c>
      <x:c r="I738" s="10" t="s">
        <x:v>147</x:v>
      </x:c>
      <x:c r="J738" s="10" t="s">
        <x:v>216</x:v>
      </x:c>
      <x:c r="K738" s="10" t="s">
        <x:v>54</x:v>
      </x:c>
      <x:c r="L738" s="10" t="s">
        <x:v>210</x:v>
      </x:c>
      <x:c r="M738" s="10" t="s">
        <x:v>165</x:v>
      </x:c>
      <x:c r="N738" s="13">
        <x:v>4.16666667E-2</x:v>
      </x:c>
      <x:c r="O738" s="13">
        <x:v>0.11111111110000001</x:v>
      </x:c>
      <x:c r="P738" s="13">
        <x:v>4.6296295999999999E-3</x:v>
      </x:c>
      <x:c r="Q738" s="11" t="b">
        <x:v>0</x:v>
      </x:c>
      <x:c r="R738" s="10"/>
      <x:c r="S738" s="10"/>
      <x:c r="T738" s="12" t="n">
        <x:f t="shared" ca="1" si="51">(COUNTIF($D$731:$D$757,"&lt;"&amp;D738)+(COUNTIF($D$731:$D$757,"="&amp;D738)-1)/2)/26*100</x:f>
        <x:v>88.46153846153845</x:v>
      </x:c>
      <x:c r="U738" s="12" t="n">
        <x:f t="shared" ca="1" si="49">T738*N738</x:f>
        <x:v>3.6858974388461534</x:v>
      </x:c>
      <x:c r="V738" s="12" t="n">
        <x:f t="shared" ca="1" si="50">U738/9</x:f>
        <x:v>0.4095441598717948</x:v>
      </x:c>
    </x:row>
    <x:row r="739">
      <x:c r="A739" s="10" t="s">
        <x:v>214</x:v>
      </x:c>
      <x:c r="B739" s="10" t="s">
        <x:v>71</x:v>
      </x:c>
      <x:c r="C739" s="10" t="s">
        <x:v>72</x:v>
      </x:c>
      <x:c r="D739" s="12">
        <x:v>12.6373231852</x:v>
      </x:c>
      <x:c r="E739" s="10" t="s">
        <x:v>215</x:v>
      </x:c>
      <x:c r="F739" s="10" t="s">
        <x:v>145</x:v>
      </x:c>
      <x:c r="G739" s="10"/>
      <x:c r="H739" s="10" t="s">
        <x:v>146</x:v>
      </x:c>
      <x:c r="I739" s="10" t="s">
        <x:v>147</x:v>
      </x:c>
      <x:c r="J739" s="10" t="s">
        <x:v>216</x:v>
      </x:c>
      <x:c r="K739" s="10" t="s">
        <x:v>54</x:v>
      </x:c>
      <x:c r="L739" s="10" t="s">
        <x:v>210</x:v>
      </x:c>
      <x:c r="M739" s="10" t="s">
        <x:v>165</x:v>
      </x:c>
      <x:c r="N739" s="13">
        <x:v>4.16666667E-2</x:v>
      </x:c>
      <x:c r="O739" s="13">
        <x:v>0.11111111110000001</x:v>
      </x:c>
      <x:c r="P739" s="13">
        <x:v>4.6296295999999999E-3</x:v>
      </x:c>
      <x:c r="Q739" s="11" t="b">
        <x:v>0</x:v>
      </x:c>
      <x:c r="R739" s="10"/>
      <x:c r="S739" s="10"/>
      <x:c r="T739" s="12" t="n">
        <x:f t="shared" ca="1" si="51">(COUNTIF($D$731:$D$757,"&lt;"&amp;D739)+(COUNTIF($D$731:$D$757,"="&amp;D739)-1)/2)/26*100</x:f>
        <x:v>57.692307692307686</x:v>
      </x:c>
      <x:c r="U739" s="12" t="n">
        <x:f t="shared" ca="1" si="49">T739*N739</x:f>
        <x:v>2.4038461557692306</x:v>
      </x:c>
      <x:c r="V739" s="12" t="n">
        <x:f t="shared" ca="1" si="50">U739/9</x:f>
        <x:v>0.2670940173076923</x:v>
      </x:c>
    </x:row>
    <x:row r="740">
      <x:c r="A740" s="10" t="s">
        <x:v>214</x:v>
      </x:c>
      <x:c r="B740" s="10" t="s">
        <x:v>73</x:v>
      </x:c>
      <x:c r="C740" s="10" t="s">
        <x:v>74</x:v>
      </x:c>
      <x:c r="D740" s="12">
        <x:v>9.8199523715999995</x:v>
      </x:c>
      <x:c r="E740" s="10" t="s">
        <x:v>215</x:v>
      </x:c>
      <x:c r="F740" s="10" t="s">
        <x:v>145</x:v>
      </x:c>
      <x:c r="G740" s="10"/>
      <x:c r="H740" s="10" t="s">
        <x:v>146</x:v>
      </x:c>
      <x:c r="I740" s="10" t="s">
        <x:v>147</x:v>
      </x:c>
      <x:c r="J740" s="10" t="s">
        <x:v>216</x:v>
      </x:c>
      <x:c r="K740" s="10" t="s">
        <x:v>54</x:v>
      </x:c>
      <x:c r="L740" s="10" t="s">
        <x:v>210</x:v>
      </x:c>
      <x:c r="M740" s="10" t="s">
        <x:v>165</x:v>
      </x:c>
      <x:c r="N740" s="13">
        <x:v>4.16666667E-2</x:v>
      </x:c>
      <x:c r="O740" s="13">
        <x:v>0.11111111110000001</x:v>
      </x:c>
      <x:c r="P740" s="13">
        <x:v>4.6296295999999999E-3</x:v>
      </x:c>
      <x:c r="Q740" s="11" t="b">
        <x:v>0</x:v>
      </x:c>
      <x:c r="R740" s="10"/>
      <x:c r="S740" s="10"/>
      <x:c r="T740" s="12" t="n">
        <x:f t="shared" ca="1" si="51">(COUNTIF($D$731:$D$757,"&lt;"&amp;D740)+(COUNTIF($D$731:$D$757,"="&amp;D740)-1)/2)/26*100</x:f>
        <x:v>26.923076923076923</x:v>
      </x:c>
      <x:c r="U740" s="12" t="n">
        <x:f t="shared" ca="1" si="49">T740*N740</x:f>
        <x:v>1.1217948726923077</x:v>
      </x:c>
      <x:c r="V740" s="12" t="n">
        <x:f t="shared" ca="1" si="50">U740/9</x:f>
        <x:v>0.12464387474358975</x:v>
      </x:c>
    </x:row>
    <x:row r="741">
      <x:c r="A741" s="10" t="s">
        <x:v>214</x:v>
      </x:c>
      <x:c r="B741" s="10" t="s">
        <x:v>75</x:v>
      </x:c>
      <x:c r="C741" s="10" t="s">
        <x:v>76</x:v>
      </x:c>
      <x:c r="D741" s="12">
        <x:v>23.226837060699999</x:v>
      </x:c>
      <x:c r="E741" s="10" t="s">
        <x:v>215</x:v>
      </x:c>
      <x:c r="F741" s="10" t="s">
        <x:v>145</x:v>
      </x:c>
      <x:c r="G741" s="10"/>
      <x:c r="H741" s="10" t="s">
        <x:v>146</x:v>
      </x:c>
      <x:c r="I741" s="10" t="s">
        <x:v>147</x:v>
      </x:c>
      <x:c r="J741" s="10" t="s">
        <x:v>216</x:v>
      </x:c>
      <x:c r="K741" s="10" t="s">
        <x:v>54</x:v>
      </x:c>
      <x:c r="L741" s="10" t="s">
        <x:v>210</x:v>
      </x:c>
      <x:c r="M741" s="10" t="s">
        <x:v>165</x:v>
      </x:c>
      <x:c r="N741" s="13">
        <x:v>4.16666667E-2</x:v>
      </x:c>
      <x:c r="O741" s="13">
        <x:v>0.11111111110000001</x:v>
      </x:c>
      <x:c r="P741" s="13">
        <x:v>4.6296295999999999E-3</x:v>
      </x:c>
      <x:c r="Q741" s="11" t="b">
        <x:v>0</x:v>
      </x:c>
      <x:c r="R741" s="10"/>
      <x:c r="S741" s="10"/>
      <x:c r="T741" s="12" t="n">
        <x:f t="shared" ca="1" si="51">(COUNTIF($D$731:$D$757,"&lt;"&amp;D741)+(COUNTIF($D$731:$D$757,"="&amp;D741)-1)/2)/26*100</x:f>
        <x:v>92.3076923076923</x:v>
      </x:c>
      <x:c r="U741" s="12" t="n">
        <x:f t="shared" ca="1" si="49">T741*N741</x:f>
        <x:v>3.8461538492307694</x:v>
      </x:c>
      <x:c r="V741" s="12" t="n">
        <x:f t="shared" ca="1" si="50">U741/9</x:f>
        <x:v>0.4273504276923077</x:v>
      </x:c>
    </x:row>
    <x:row r="742">
      <x:c r="A742" s="10" t="s">
        <x:v>214</x:v>
      </x:c>
      <x:c r="B742" s="10" t="s">
        <x:v>77</x:v>
      </x:c>
      <x:c r="C742" s="10" t="s">
        <x:v>78</x:v>
      </x:c>
      <x:c r="D742" s="12">
        <x:v>15.9545312414</x:v>
      </x:c>
      <x:c r="E742" s="10" t="s">
        <x:v>215</x:v>
      </x:c>
      <x:c r="F742" s="10" t="s">
        <x:v>145</x:v>
      </x:c>
      <x:c r="G742" s="10"/>
      <x:c r="H742" s="10" t="s">
        <x:v>146</x:v>
      </x:c>
      <x:c r="I742" s="10" t="s">
        <x:v>147</x:v>
      </x:c>
      <x:c r="J742" s="10" t="s">
        <x:v>216</x:v>
      </x:c>
      <x:c r="K742" s="10" t="s">
        <x:v>54</x:v>
      </x:c>
      <x:c r="L742" s="10" t="s">
        <x:v>210</x:v>
      </x:c>
      <x:c r="M742" s="10" t="s">
        <x:v>165</x:v>
      </x:c>
      <x:c r="N742" s="13">
        <x:v>4.16666667E-2</x:v>
      </x:c>
      <x:c r="O742" s="13">
        <x:v>0.11111111110000001</x:v>
      </x:c>
      <x:c r="P742" s="13">
        <x:v>4.6296295999999999E-3</x:v>
      </x:c>
      <x:c r="Q742" s="11" t="b">
        <x:v>0</x:v>
      </x:c>
      <x:c r="R742" s="10"/>
      <x:c r="S742" s="10"/>
      <x:c r="T742" s="12" t="n">
        <x:f t="shared" ca="1" si="51">(COUNTIF($D$731:$D$757,"&lt;"&amp;D742)+(COUNTIF($D$731:$D$757,"="&amp;D742)-1)/2)/26*100</x:f>
        <x:v>69.23076923076923</x:v>
      </x:c>
      <x:c r="U742" s="12" t="n">
        <x:f t="shared" ca="1" si="49">T742*N742</x:f>
        <x:v>2.884615386923077</x:v>
      </x:c>
      <x:c r="V742" s="12" t="n">
        <x:f t="shared" ca="1" si="50">U742/9</x:f>
        <x:v>0.32051282076923077</x:v>
      </x:c>
    </x:row>
    <x:row r="743">
      <x:c r="A743" s="10" t="s">
        <x:v>214</x:v>
      </x:c>
      <x:c r="B743" s="10" t="s">
        <x:v>79</x:v>
      </x:c>
      <x:c r="C743" s="10" t="s">
        <x:v>80</x:v>
      </x:c>
      <x:c r="D743" s="12">
        <x:v>10.0370414898</x:v>
      </x:c>
      <x:c r="E743" s="10" t="s">
        <x:v>215</x:v>
      </x:c>
      <x:c r="F743" s="10" t="s">
        <x:v>145</x:v>
      </x:c>
      <x:c r="G743" s="10"/>
      <x:c r="H743" s="10" t="s">
        <x:v>146</x:v>
      </x:c>
      <x:c r="I743" s="10" t="s">
        <x:v>147</x:v>
      </x:c>
      <x:c r="J743" s="10" t="s">
        <x:v>216</x:v>
      </x:c>
      <x:c r="K743" s="10" t="s">
        <x:v>54</x:v>
      </x:c>
      <x:c r="L743" s="10" t="s">
        <x:v>210</x:v>
      </x:c>
      <x:c r="M743" s="10" t="s">
        <x:v>165</x:v>
      </x:c>
      <x:c r="N743" s="13">
        <x:v>4.16666667E-2</x:v>
      </x:c>
      <x:c r="O743" s="13">
        <x:v>0.11111111110000001</x:v>
      </x:c>
      <x:c r="P743" s="13">
        <x:v>4.6296295999999999E-3</x:v>
      </x:c>
      <x:c r="Q743" s="11" t="b">
        <x:v>0</x:v>
      </x:c>
      <x:c r="R743" s="10"/>
      <x:c r="S743" s="10"/>
      <x:c r="T743" s="12" t="n">
        <x:f t="shared" ca="1" si="51">(COUNTIF($D$731:$D$757,"&lt;"&amp;D743)+(COUNTIF($D$731:$D$757,"="&amp;D743)-1)/2)/26*100</x:f>
        <x:v>30.76923076923077</x:v>
      </x:c>
      <x:c r="U743" s="12" t="n">
        <x:f t="shared" ca="1" si="49">T743*N743</x:f>
        <x:v>1.282051283076923</x:v>
      </x:c>
      <x:c r="V743" s="12" t="n">
        <x:f t="shared" ca="1" si="50">U743/9</x:f>
        <x:v>0.14245014256410257</x:v>
      </x:c>
    </x:row>
    <x:row r="744">
      <x:c r="A744" s="10" t="s">
        <x:v>214</x:v>
      </x:c>
      <x:c r="B744" s="10" t="s">
        <x:v>81</x:v>
      </x:c>
      <x:c r="C744" s="10" t="s">
        <x:v>82</x:v>
      </x:c>
      <x:c r="D744" s="12">
        <x:v>8.0689163361999992</x:v>
      </x:c>
      <x:c r="E744" s="10" t="s">
        <x:v>215</x:v>
      </x:c>
      <x:c r="F744" s="10" t="s">
        <x:v>145</x:v>
      </x:c>
      <x:c r="G744" s="10"/>
      <x:c r="H744" s="10" t="s">
        <x:v>146</x:v>
      </x:c>
      <x:c r="I744" s="10" t="s">
        <x:v>147</x:v>
      </x:c>
      <x:c r="J744" s="10" t="s">
        <x:v>216</x:v>
      </x:c>
      <x:c r="K744" s="10" t="s">
        <x:v>54</x:v>
      </x:c>
      <x:c r="L744" s="10" t="s">
        <x:v>210</x:v>
      </x:c>
      <x:c r="M744" s="10" t="s">
        <x:v>165</x:v>
      </x:c>
      <x:c r="N744" s="13">
        <x:v>4.16666667E-2</x:v>
      </x:c>
      <x:c r="O744" s="13">
        <x:v>0.11111111110000001</x:v>
      </x:c>
      <x:c r="P744" s="13">
        <x:v>4.6296295999999999E-3</x:v>
      </x:c>
      <x:c r="Q744" s="11" t="b">
        <x:v>0</x:v>
      </x:c>
      <x:c r="R744" s="10"/>
      <x:c r="S744" s="10"/>
      <x:c r="T744" s="12" t="n">
        <x:f t="shared" ca="1" si="51">(COUNTIF($D$731:$D$757,"&lt;"&amp;D744)+(COUNTIF($D$731:$D$757,"="&amp;D744)-1)/2)/26*100</x:f>
        <x:v>19.230769230769234</x:v>
      </x:c>
      <x:c r="U744" s="12" t="n">
        <x:f t="shared" ca="1" si="49">T744*N744</x:f>
        <x:v>0.801282051923077</x:v>
      </x:c>
      <x:c r="V744" s="12" t="n">
        <x:f t="shared" ca="1" si="50">U744/9</x:f>
        <x:v>0.08903133910256411</x:v>
      </x:c>
    </x:row>
    <x:row r="745">
      <x:c r="A745" s="10" t="s">
        <x:v>214</x:v>
      </x:c>
      <x:c r="B745" s="10" t="s">
        <x:v>83</x:v>
      </x:c>
      <x:c r="C745" s="10" t="s">
        <x:v>84</x:v>
      </x:c>
      <x:c r="D745" s="12">
        <x:v>21.235721702999999</x:v>
      </x:c>
      <x:c r="E745" s="10" t="s">
        <x:v>215</x:v>
      </x:c>
      <x:c r="F745" s="10" t="s">
        <x:v>145</x:v>
      </x:c>
      <x:c r="G745" s="10"/>
      <x:c r="H745" s="10" t="s">
        <x:v>146</x:v>
      </x:c>
      <x:c r="I745" s="10" t="s">
        <x:v>147</x:v>
      </x:c>
      <x:c r="J745" s="10" t="s">
        <x:v>216</x:v>
      </x:c>
      <x:c r="K745" s="10" t="s">
        <x:v>54</x:v>
      </x:c>
      <x:c r="L745" s="10" t="s">
        <x:v>210</x:v>
      </x:c>
      <x:c r="M745" s="10" t="s">
        <x:v>165</x:v>
      </x:c>
      <x:c r="N745" s="13">
        <x:v>4.16666667E-2</x:v>
      </x:c>
      <x:c r="O745" s="13">
        <x:v>0.11111111110000001</x:v>
      </x:c>
      <x:c r="P745" s="13">
        <x:v>4.6296295999999999E-3</x:v>
      </x:c>
      <x:c r="Q745" s="11" t="b">
        <x:v>0</x:v>
      </x:c>
      <x:c r="R745" s="10"/>
      <x:c r="S745" s="10"/>
      <x:c r="T745" s="12" t="n">
        <x:f t="shared" ca="1" si="51">(COUNTIF($D$731:$D$757,"&lt;"&amp;D745)+(COUNTIF($D$731:$D$757,"="&amp;D745)-1)/2)/26*100</x:f>
        <x:v>84.61538461538461</x:v>
      </x:c>
      <x:c r="U745" s="12" t="n">
        <x:f t="shared" ca="1" si="49">T745*N745</x:f>
        <x:v>3.5256410284615383</x:v>
      </x:c>
      <x:c r="V745" s="12" t="n">
        <x:f t="shared" ca="1" si="50">U745/9</x:f>
        <x:v>0.391737892051282</x:v>
      </x:c>
    </x:row>
    <x:row r="746">
      <x:c r="A746" s="10" t="s">
        <x:v>214</x:v>
      </x:c>
      <x:c r="B746" s="10" t="s">
        <x:v>85</x:v>
      </x:c>
      <x:c r="C746" s="10" t="s">
        <x:v>86</x:v>
      </x:c>
      <x:c r="D746" s="12">
        <x:v>13.283613408600001</x:v>
      </x:c>
      <x:c r="E746" s="10" t="s">
        <x:v>215</x:v>
      </x:c>
      <x:c r="F746" s="10" t="s">
        <x:v>145</x:v>
      </x:c>
      <x:c r="G746" s="10"/>
      <x:c r="H746" s="10" t="s">
        <x:v>146</x:v>
      </x:c>
      <x:c r="I746" s="10" t="s">
        <x:v>147</x:v>
      </x:c>
      <x:c r="J746" s="10" t="s">
        <x:v>216</x:v>
      </x:c>
      <x:c r="K746" s="10" t="s">
        <x:v>54</x:v>
      </x:c>
      <x:c r="L746" s="10" t="s">
        <x:v>210</x:v>
      </x:c>
      <x:c r="M746" s="10" t="s">
        <x:v>165</x:v>
      </x:c>
      <x:c r="N746" s="13">
        <x:v>4.16666667E-2</x:v>
      </x:c>
      <x:c r="O746" s="13">
        <x:v>0.11111111110000001</x:v>
      </x:c>
      <x:c r="P746" s="13">
        <x:v>4.6296295999999999E-3</x:v>
      </x:c>
      <x:c r="Q746" s="11" t="b">
        <x:v>0</x:v>
      </x:c>
      <x:c r="R746" s="10"/>
      <x:c r="S746" s="10"/>
      <x:c r="T746" s="12" t="n">
        <x:f t="shared" ca="1" si="51">(COUNTIF($D$731:$D$757,"&lt;"&amp;D746)+(COUNTIF($D$731:$D$757,"="&amp;D746)-1)/2)/26*100</x:f>
        <x:v>61.53846153846154</x:v>
      </x:c>
      <x:c r="U746" s="12" t="n">
        <x:f t="shared" ca="1" si="49">T746*N746</x:f>
        <x:v>2.564102566153846</x:v>
      </x:c>
      <x:c r="V746" s="12" t="n">
        <x:f t="shared" ca="1" si="50">U746/9</x:f>
        <x:v>0.28490028512820514</x:v>
      </x:c>
    </x:row>
    <x:row r="747">
      <x:c r="A747" s="10" t="s">
        <x:v>214</x:v>
      </x:c>
      <x:c r="B747" s="10" t="s">
        <x:v>87</x:v>
      </x:c>
      <x:c r="C747" s="10" t="s">
        <x:v>88</x:v>
      </x:c>
      <x:c r="D747" s="12">
        <x:v>11.602855288800001</x:v>
      </x:c>
      <x:c r="E747" s="10" t="s">
        <x:v>215</x:v>
      </x:c>
      <x:c r="F747" s="10" t="s">
        <x:v>145</x:v>
      </x:c>
      <x:c r="G747" s="10"/>
      <x:c r="H747" s="10" t="s">
        <x:v>146</x:v>
      </x:c>
      <x:c r="I747" s="10" t="s">
        <x:v>147</x:v>
      </x:c>
      <x:c r="J747" s="10" t="s">
        <x:v>216</x:v>
      </x:c>
      <x:c r="K747" s="10" t="s">
        <x:v>54</x:v>
      </x:c>
      <x:c r="L747" s="10" t="s">
        <x:v>210</x:v>
      </x:c>
      <x:c r="M747" s="10" t="s">
        <x:v>165</x:v>
      </x:c>
      <x:c r="N747" s="13">
        <x:v>4.16666667E-2</x:v>
      </x:c>
      <x:c r="O747" s="13">
        <x:v>0.11111111110000001</x:v>
      </x:c>
      <x:c r="P747" s="13">
        <x:v>4.6296295999999999E-3</x:v>
      </x:c>
      <x:c r="Q747" s="11" t="b">
        <x:v>0</x:v>
      </x:c>
      <x:c r="R747" s="10"/>
      <x:c r="S747" s="10"/>
      <x:c r="T747" s="12" t="n">
        <x:f t="shared" ca="1" si="51">(COUNTIF($D$731:$D$757,"&lt;"&amp;D747)+(COUNTIF($D$731:$D$757,"="&amp;D747)-1)/2)/26*100</x:f>
        <x:v>42.30769230769231</x:v>
      </x:c>
      <x:c r="U747" s="12" t="n">
        <x:f t="shared" ca="1" si="49">T747*N747</x:f>
        <x:v>1.7628205142307691</x:v>
      </x:c>
      <x:c r="V747" s="12" t="n">
        <x:f t="shared" ca="1" si="50">U747/9</x:f>
        <x:v>0.195868946025641</x:v>
      </x:c>
    </x:row>
    <x:row r="748">
      <x:c r="A748" s="10" t="s">
        <x:v>214</x:v>
      </x:c>
      <x:c r="B748" s="10" t="s">
        <x:v>89</x:v>
      </x:c>
      <x:c r="C748" s="10" t="s">
        <x:v>90</x:v>
      </x:c>
      <x:c r="D748" s="12">
        <x:v>12.0376632159</x:v>
      </x:c>
      <x:c r="E748" s="10" t="s">
        <x:v>215</x:v>
      </x:c>
      <x:c r="F748" s="10" t="s">
        <x:v>145</x:v>
      </x:c>
      <x:c r="G748" s="10"/>
      <x:c r="H748" s="10" t="s">
        <x:v>146</x:v>
      </x:c>
      <x:c r="I748" s="10" t="s">
        <x:v>147</x:v>
      </x:c>
      <x:c r="J748" s="10" t="s">
        <x:v>216</x:v>
      </x:c>
      <x:c r="K748" s="10" t="s">
        <x:v>54</x:v>
      </x:c>
      <x:c r="L748" s="10" t="s">
        <x:v>210</x:v>
      </x:c>
      <x:c r="M748" s="10" t="s">
        <x:v>165</x:v>
      </x:c>
      <x:c r="N748" s="13">
        <x:v>4.16666667E-2</x:v>
      </x:c>
      <x:c r="O748" s="13">
        <x:v>0.11111111110000001</x:v>
      </x:c>
      <x:c r="P748" s="13">
        <x:v>4.6296295999999999E-3</x:v>
      </x:c>
      <x:c r="Q748" s="11" t="b">
        <x:v>0</x:v>
      </x:c>
      <x:c r="R748" s="10"/>
      <x:c r="S748" s="10"/>
      <x:c r="T748" s="12" t="n">
        <x:f t="shared" ca="1" si="51">(COUNTIF($D$731:$D$757,"&lt;"&amp;D748)+(COUNTIF($D$731:$D$757,"="&amp;D748)-1)/2)/26*100</x:f>
        <x:v>53.84615384615385</x:v>
      </x:c>
      <x:c r="U748" s="12" t="n">
        <x:f t="shared" ca="1" si="49">T748*N748</x:f>
        <x:v>2.2435897453846154</x:v>
      </x:c>
      <x:c r="V748" s="12" t="n">
        <x:f t="shared" ca="1" si="50">U748/9</x:f>
        <x:v>0.2492877494871795</x:v>
      </x:c>
    </x:row>
    <x:row r="749">
      <x:c r="A749" s="10" t="s">
        <x:v>214</x:v>
      </x:c>
      <x:c r="B749" s="10" t="s">
        <x:v>91</x:v>
      </x:c>
      <x:c r="C749" s="10" t="s">
        <x:v>92</x:v>
      </x:c>
      <x:c r="D749" s="12">
        <x:v>7.8859434172</x:v>
      </x:c>
      <x:c r="E749" s="10" t="s">
        <x:v>215</x:v>
      </x:c>
      <x:c r="F749" s="10" t="s">
        <x:v>145</x:v>
      </x:c>
      <x:c r="G749" s="10"/>
      <x:c r="H749" s="10" t="s">
        <x:v>146</x:v>
      </x:c>
      <x:c r="I749" s="10" t="s">
        <x:v>147</x:v>
      </x:c>
      <x:c r="J749" s="10" t="s">
        <x:v>216</x:v>
      </x:c>
      <x:c r="K749" s="10" t="s">
        <x:v>54</x:v>
      </x:c>
      <x:c r="L749" s="10" t="s">
        <x:v>210</x:v>
      </x:c>
      <x:c r="M749" s="10" t="s">
        <x:v>165</x:v>
      </x:c>
      <x:c r="N749" s="13">
        <x:v>4.16666667E-2</x:v>
      </x:c>
      <x:c r="O749" s="13">
        <x:v>0.11111111110000001</x:v>
      </x:c>
      <x:c r="P749" s="13">
        <x:v>4.6296295999999999E-3</x:v>
      </x:c>
      <x:c r="Q749" s="11" t="b">
        <x:v>0</x:v>
      </x:c>
      <x:c r="R749" s="10"/>
      <x:c r="S749" s="10"/>
      <x:c r="T749" s="12" t="n">
        <x:f t="shared" ca="1" si="51">(COUNTIF($D$731:$D$757,"&lt;"&amp;D749)+(COUNTIF($D$731:$D$757,"="&amp;D749)-1)/2)/26*100</x:f>
        <x:v>15.384615384615385</x:v>
      </x:c>
      <x:c r="U749" s="12" t="n">
        <x:f t="shared" ca="1" si="49">T749*N749</x:f>
        <x:v>0.6410256415384615</x:v>
      </x:c>
      <x:c r="V749" s="12" t="n">
        <x:f t="shared" ca="1" si="50">U749/9</x:f>
        <x:v>0.07122507128205129</x:v>
      </x:c>
    </x:row>
    <x:row r="750">
      <x:c r="A750" s="10" t="s">
        <x:v>214</x:v>
      </x:c>
      <x:c r="B750" s="10" t="s">
        <x:v>93</x:v>
      </x:c>
      <x:c r="C750" s="10" t="s">
        <x:v>94</x:v>
      </x:c>
      <x:c r="D750" s="12">
        <x:v>11.020710059200001</x:v>
      </x:c>
      <x:c r="E750" s="10" t="s">
        <x:v>215</x:v>
      </x:c>
      <x:c r="F750" s="10" t="s">
        <x:v>145</x:v>
      </x:c>
      <x:c r="G750" s="10"/>
      <x:c r="H750" s="10" t="s">
        <x:v>146</x:v>
      </x:c>
      <x:c r="I750" s="10" t="s">
        <x:v>147</x:v>
      </x:c>
      <x:c r="J750" s="10" t="s">
        <x:v>216</x:v>
      </x:c>
      <x:c r="K750" s="10" t="s">
        <x:v>54</x:v>
      </x:c>
      <x:c r="L750" s="10" t="s">
        <x:v>210</x:v>
      </x:c>
      <x:c r="M750" s="10" t="s">
        <x:v>165</x:v>
      </x:c>
      <x:c r="N750" s="13">
        <x:v>4.16666667E-2</x:v>
      </x:c>
      <x:c r="O750" s="13">
        <x:v>0.11111111110000001</x:v>
      </x:c>
      <x:c r="P750" s="13">
        <x:v>4.6296295999999999E-3</x:v>
      </x:c>
      <x:c r="Q750" s="11" t="b">
        <x:v>0</x:v>
      </x:c>
      <x:c r="R750" s="10"/>
      <x:c r="S750" s="10"/>
      <x:c r="T750" s="12" t="n">
        <x:f t="shared" ca="1" si="51">(COUNTIF($D$731:$D$757,"&lt;"&amp;D750)+(COUNTIF($D$731:$D$757,"="&amp;D750)-1)/2)/26*100</x:f>
        <x:v>34.61538461538461</x:v>
      </x:c>
      <x:c r="U750" s="12" t="n">
        <x:f t="shared" ca="1" si="49">T750*N750</x:f>
        <x:v>1.4423076934615384</x:v>
      </x:c>
      <x:c r="V750" s="12" t="n">
        <x:f t="shared" ca="1" si="50">U750/9</x:f>
        <x:v>0.16025641038461538</x:v>
      </x:c>
    </x:row>
    <x:row r="751">
      <x:c r="A751" s="10" t="s">
        <x:v>214</x:v>
      </x:c>
      <x:c r="B751" s="10" t="s">
        <x:v>95</x:v>
      </x:c>
      <x:c r="C751" s="10" t="s">
        <x:v>96</x:v>
      </x:c>
      <x:c r="D751" s="12">
        <x:v>18.509442121999999</x:v>
      </x:c>
      <x:c r="E751" s="10" t="s">
        <x:v>215</x:v>
      </x:c>
      <x:c r="F751" s="10" t="s">
        <x:v>145</x:v>
      </x:c>
      <x:c r="G751" s="10"/>
      <x:c r="H751" s="10" t="s">
        <x:v>146</x:v>
      </x:c>
      <x:c r="I751" s="10" t="s">
        <x:v>147</x:v>
      </x:c>
      <x:c r="J751" s="10" t="s">
        <x:v>216</x:v>
      </x:c>
      <x:c r="K751" s="10" t="s">
        <x:v>54</x:v>
      </x:c>
      <x:c r="L751" s="10" t="s">
        <x:v>210</x:v>
      </x:c>
      <x:c r="M751" s="10" t="s">
        <x:v>165</x:v>
      </x:c>
      <x:c r="N751" s="13">
        <x:v>4.16666667E-2</x:v>
      </x:c>
      <x:c r="O751" s="13">
        <x:v>0.11111111110000001</x:v>
      </x:c>
      <x:c r="P751" s="13">
        <x:v>4.6296295999999999E-3</x:v>
      </x:c>
      <x:c r="Q751" s="11" t="b">
        <x:v>0</x:v>
      </x:c>
      <x:c r="R751" s="10"/>
      <x:c r="S751" s="10"/>
      <x:c r="T751" s="12" t="n">
        <x:f t="shared" ca="1" si="51">(COUNTIF($D$731:$D$757,"&lt;"&amp;D751)+(COUNTIF($D$731:$D$757,"="&amp;D751)-1)/2)/26*100</x:f>
        <x:v>80.76923076923077</x:v>
      </x:c>
      <x:c r="U751" s="12" t="n">
        <x:f t="shared" ca="1" si="49">T751*N751</x:f>
        <x:v>3.365384618076923</x:v>
      </x:c>
      <x:c r="V751" s="12" t="n">
        <x:f t="shared" ca="1" si="50">U751/9</x:f>
        <x:v>0.37393162423076926</x:v>
      </x:c>
    </x:row>
    <x:row r="752">
      <x:c r="A752" s="10" t="s">
        <x:v>214</x:v>
      </x:c>
      <x:c r="B752" s="10" t="s">
        <x:v>97</x:v>
      </x:c>
      <x:c r="C752" s="10" t="s">
        <x:v>98</x:v>
      </x:c>
      <x:c r="D752" s="12">
        <x:v>6.5708311552999996</x:v>
      </x:c>
      <x:c r="E752" s="10" t="s">
        <x:v>215</x:v>
      </x:c>
      <x:c r="F752" s="10" t="s">
        <x:v>145</x:v>
      </x:c>
      <x:c r="G752" s="10"/>
      <x:c r="H752" s="10" t="s">
        <x:v>146</x:v>
      </x:c>
      <x:c r="I752" s="10" t="s">
        <x:v>147</x:v>
      </x:c>
      <x:c r="J752" s="10" t="s">
        <x:v>216</x:v>
      </x:c>
      <x:c r="K752" s="10" t="s">
        <x:v>54</x:v>
      </x:c>
      <x:c r="L752" s="10" t="s">
        <x:v>210</x:v>
      </x:c>
      <x:c r="M752" s="10" t="s">
        <x:v>165</x:v>
      </x:c>
      <x:c r="N752" s="13">
        <x:v>4.16666667E-2</x:v>
      </x:c>
      <x:c r="O752" s="13">
        <x:v>0.11111111110000001</x:v>
      </x:c>
      <x:c r="P752" s="13">
        <x:v>4.6296295999999999E-3</x:v>
      </x:c>
      <x:c r="Q752" s="11" t="b">
        <x:v>0</x:v>
      </x:c>
      <x:c r="R752" s="10"/>
      <x:c r="S752" s="10"/>
      <x:c r="T752" s="12" t="n">
        <x:f t="shared" ca="1" si="51">(COUNTIF($D$731:$D$757,"&lt;"&amp;D752)+(COUNTIF($D$731:$D$757,"="&amp;D752)-1)/2)/26*100</x:f>
        <x:v>7.6923076923076925</x:v>
      </x:c>
      <x:c r="U752" s="12" t="n">
        <x:f t="shared" ca="1" si="49">T752*N752</x:f>
        <x:v>0.32051282076923077</x:v>
      </x:c>
      <x:c r="V752" s="12" t="n">
        <x:f t="shared" ca="1" si="50">U752/9</x:f>
        <x:v>0.03561253564102564</x:v>
      </x:c>
    </x:row>
    <x:row r="753">
      <x:c r="A753" s="10" t="s">
        <x:v>214</x:v>
      </x:c>
      <x:c r="B753" s="10" t="s">
        <x:v>99</x:v>
      </x:c>
      <x:c r="C753" s="10" t="s">
        <x:v>100</x:v>
      </x:c>
      <x:c r="D753" s="12">
        <x:v>11.100602905400001</x:v>
      </x:c>
      <x:c r="E753" s="10" t="s">
        <x:v>215</x:v>
      </x:c>
      <x:c r="F753" s="10" t="s">
        <x:v>145</x:v>
      </x:c>
      <x:c r="G753" s="10"/>
      <x:c r="H753" s="10" t="s">
        <x:v>146</x:v>
      </x:c>
      <x:c r="I753" s="10" t="s">
        <x:v>147</x:v>
      </x:c>
      <x:c r="J753" s="10" t="s">
        <x:v>216</x:v>
      </x:c>
      <x:c r="K753" s="10" t="s">
        <x:v>54</x:v>
      </x:c>
      <x:c r="L753" s="10" t="s">
        <x:v>210</x:v>
      </x:c>
      <x:c r="M753" s="10" t="s">
        <x:v>165</x:v>
      </x:c>
      <x:c r="N753" s="13">
        <x:v>4.16666667E-2</x:v>
      </x:c>
      <x:c r="O753" s="13">
        <x:v>0.11111111110000001</x:v>
      </x:c>
      <x:c r="P753" s="13">
        <x:v>4.6296295999999999E-3</x:v>
      </x:c>
      <x:c r="Q753" s="11" t="b">
        <x:v>0</x:v>
      </x:c>
      <x:c r="R753" s="10"/>
      <x:c r="S753" s="10"/>
      <x:c r="T753" s="12" t="n">
        <x:f t="shared" ca="1" si="51">(COUNTIF($D$731:$D$757,"&lt;"&amp;D753)+(COUNTIF($D$731:$D$757,"="&amp;D753)-1)/2)/26*100</x:f>
        <x:v>38.46153846153847</x:v>
      </x:c>
      <x:c r="U753" s="12" t="n">
        <x:f t="shared" ca="1" si="49">T753*N753</x:f>
        <x:v>1.602564103846154</x:v>
      </x:c>
      <x:c r="V753" s="12" t="n">
        <x:f t="shared" ca="1" si="50">U753/9</x:f>
        <x:v>0.17806267820512822</x:v>
      </x:c>
    </x:row>
    <x:row r="754">
      <x:c r="A754" s="10" t="s">
        <x:v>214</x:v>
      </x:c>
      <x:c r="B754" s="10" t="s">
        <x:v>101</x:v>
      </x:c>
      <x:c r="C754" s="10" t="s">
        <x:v>102</x:v>
      </x:c>
      <x:c r="D754" s="12">
        <x:v>1.8656132142999999</x:v>
      </x:c>
      <x:c r="E754" s="10" t="s">
        <x:v>215</x:v>
      </x:c>
      <x:c r="F754" s="10" t="s">
        <x:v>145</x:v>
      </x:c>
      <x:c r="G754" s="10"/>
      <x:c r="H754" s="10" t="s">
        <x:v>146</x:v>
      </x:c>
      <x:c r="I754" s="10" t="s">
        <x:v>147</x:v>
      </x:c>
      <x:c r="J754" s="10" t="s">
        <x:v>216</x:v>
      </x:c>
      <x:c r="K754" s="10" t="s">
        <x:v>54</x:v>
      </x:c>
      <x:c r="L754" s="10" t="s">
        <x:v>210</x:v>
      </x:c>
      <x:c r="M754" s="10" t="s">
        <x:v>165</x:v>
      </x:c>
      <x:c r="N754" s="13">
        <x:v>4.16666667E-2</x:v>
      </x:c>
      <x:c r="O754" s="13">
        <x:v>0.11111111110000001</x:v>
      </x:c>
      <x:c r="P754" s="13">
        <x:v>4.6296295999999999E-3</x:v>
      </x:c>
      <x:c r="Q754" s="11" t="b">
        <x:v>0</x:v>
      </x:c>
      <x:c r="R754" s="10"/>
      <x:c r="S754" s="10"/>
      <x:c r="T754" s="12" t="n">
        <x:f t="shared" ca="1" si="51">(COUNTIF($D$731:$D$757,"&lt;"&amp;D754)+(COUNTIF($D$731:$D$757,"="&amp;D754)-1)/2)/26*100</x:f>
        <x:v>0</x:v>
      </x:c>
      <x:c r="U754" s="12" t="n">
        <x:f t="shared" ca="1" si="49">T754*N754</x:f>
        <x:v>0</x:v>
      </x:c>
      <x:c r="V754" s="12" t="n">
        <x:f t="shared" ca="1" si="50">U754/9</x:f>
        <x:v>0</x:v>
      </x:c>
    </x:row>
    <x:row r="755">
      <x:c r="A755" s="10" t="s">
        <x:v>214</x:v>
      </x:c>
      <x:c r="B755" s="10" t="s">
        <x:v>103</x:v>
      </x:c>
      <x:c r="C755" s="10" t="s">
        <x:v>104</x:v>
      </x:c>
      <x:c r="D755" s="12">
        <x:v>34.378698224899999</x:v>
      </x:c>
      <x:c r="E755" s="10" t="s">
        <x:v>215</x:v>
      </x:c>
      <x:c r="F755" s="10" t="s">
        <x:v>145</x:v>
      </x:c>
      <x:c r="G755" s="10"/>
      <x:c r="H755" s="10" t="s">
        <x:v>146</x:v>
      </x:c>
      <x:c r="I755" s="10" t="s">
        <x:v>147</x:v>
      </x:c>
      <x:c r="J755" s="10" t="s">
        <x:v>216</x:v>
      </x:c>
      <x:c r="K755" s="10" t="s">
        <x:v>54</x:v>
      </x:c>
      <x:c r="L755" s="10" t="s">
        <x:v>210</x:v>
      </x:c>
      <x:c r="M755" s="10" t="s">
        <x:v>165</x:v>
      </x:c>
      <x:c r="N755" s="13">
        <x:v>4.16666667E-2</x:v>
      </x:c>
      <x:c r="O755" s="13">
        <x:v>0.11111111110000001</x:v>
      </x:c>
      <x:c r="P755" s="13">
        <x:v>4.6296295999999999E-3</x:v>
      </x:c>
      <x:c r="Q755" s="11" t="b">
        <x:v>0</x:v>
      </x:c>
      <x:c r="R755" s="10"/>
      <x:c r="S755" s="10"/>
      <x:c r="T755" s="12" t="n">
        <x:f t="shared" ca="1" si="51">(COUNTIF($D$731:$D$757,"&lt;"&amp;D755)+(COUNTIF($D$731:$D$757,"="&amp;D755)-1)/2)/26*100</x:f>
        <x:v>100</x:v>
      </x:c>
      <x:c r="U755" s="12" t="n">
        <x:f t="shared" ca="1" si="49">T755*N755</x:f>
        <x:v>4.16666667</x:v>
      </x:c>
      <x:c r="V755" s="12" t="n">
        <x:f t="shared" ca="1" si="50">U755/9</x:f>
        <x:v>0.4629629633333333</x:v>
      </x:c>
    </x:row>
    <x:row r="756">
      <x:c r="A756" s="10" t="s">
        <x:v>214</x:v>
      </x:c>
      <x:c r="B756" s="10" t="s">
        <x:v>105</x:v>
      </x:c>
      <x:c r="C756" s="10" t="s">
        <x:v>106</x:v>
      </x:c>
      <x:c r="D756" s="12">
        <x:v>11.6636708608</x:v>
      </x:c>
      <x:c r="E756" s="10" t="s">
        <x:v>215</x:v>
      </x:c>
      <x:c r="F756" s="10" t="s">
        <x:v>145</x:v>
      </x:c>
      <x:c r="G756" s="10"/>
      <x:c r="H756" s="10" t="s">
        <x:v>146</x:v>
      </x:c>
      <x:c r="I756" s="10" t="s">
        <x:v>147</x:v>
      </x:c>
      <x:c r="J756" s="10" t="s">
        <x:v>216</x:v>
      </x:c>
      <x:c r="K756" s="10" t="s">
        <x:v>54</x:v>
      </x:c>
      <x:c r="L756" s="10" t="s">
        <x:v>210</x:v>
      </x:c>
      <x:c r="M756" s="10" t="s">
        <x:v>165</x:v>
      </x:c>
      <x:c r="N756" s="13">
        <x:v>4.16666667E-2</x:v>
      </x:c>
      <x:c r="O756" s="13">
        <x:v>0.11111111110000001</x:v>
      </x:c>
      <x:c r="P756" s="13">
        <x:v>4.6296295999999999E-3</x:v>
      </x:c>
      <x:c r="Q756" s="11" t="b">
        <x:v>0</x:v>
      </x:c>
      <x:c r="R756" s="10"/>
      <x:c r="S756" s="10"/>
      <x:c r="T756" s="12" t="n">
        <x:f t="shared" ca="1" si="51">(COUNTIF($D$731:$D$757,"&lt;"&amp;D756)+(COUNTIF($D$731:$D$757,"="&amp;D756)-1)/2)/26*100</x:f>
        <x:v>46.15384615384615</x:v>
      </x:c>
      <x:c r="U756" s="12" t="n">
        <x:f t="shared" ca="1" si="49">T756*N756</x:f>
        <x:v>1.9230769246153847</x:v>
      </x:c>
      <x:c r="V756" s="12" t="n">
        <x:f t="shared" ca="1" si="50">U756/9</x:f>
        <x:v>0.21367521384615384</x:v>
      </x:c>
    </x:row>
    <x:row r="757">
      <x:c r="A757" s="10" t="s">
        <x:v>214</x:v>
      </x:c>
      <x:c r="B757" s="10" t="s">
        <x:v>107</x:v>
      </x:c>
      <x:c r="C757" s="10" t="s">
        <x:v>108</x:v>
      </x:c>
      <x:c r="D757" s="12">
        <x:v>8.9768509169000001</x:v>
      </x:c>
      <x:c r="E757" s="10" t="s">
        <x:v>215</x:v>
      </x:c>
      <x:c r="F757" s="10" t="s">
        <x:v>145</x:v>
      </x:c>
      <x:c r="G757" s="10"/>
      <x:c r="H757" s="10" t="s">
        <x:v>146</x:v>
      </x:c>
      <x:c r="I757" s="10" t="s">
        <x:v>147</x:v>
      </x:c>
      <x:c r="J757" s="10" t="s">
        <x:v>216</x:v>
      </x:c>
      <x:c r="K757" s="10" t="s">
        <x:v>54</x:v>
      </x:c>
      <x:c r="L757" s="10" t="s">
        <x:v>210</x:v>
      </x:c>
      <x:c r="M757" s="10" t="s">
        <x:v>165</x:v>
      </x:c>
      <x:c r="N757" s="13">
        <x:v>4.16666667E-2</x:v>
      </x:c>
      <x:c r="O757" s="13">
        <x:v>0.11111111110000001</x:v>
      </x:c>
      <x:c r="P757" s="13">
        <x:v>4.6296295999999999E-3</x:v>
      </x:c>
      <x:c r="Q757" s="11" t="b">
        <x:v>0</x:v>
      </x:c>
      <x:c r="R757" s="10"/>
      <x:c r="S757" s="10"/>
      <x:c r="T757" s="12" t="n">
        <x:f t="shared" ca="1" si="51">(COUNTIF($D$731:$D$757,"&lt;"&amp;D757)+(COUNTIF($D$731:$D$757,"="&amp;D757)-1)/2)/26*100</x:f>
        <x:v>23.076923076923077</x:v>
      </x:c>
      <x:c r="U757" s="12" t="n">
        <x:f t="shared" ca="1" si="49">T757*N757</x:f>
        <x:v>0.9615384623076924</x:v>
      </x:c>
      <x:c r="V757" s="12" t="n">
        <x:f t="shared" ca="1" si="50">U757/9</x:f>
        <x:v>0.10683760692307692</x:v>
      </x:c>
    </x:row>
    <x:row r="758">
      <x:c r="A758" s="10" t="s">
        <x:v>217</x:v>
      </x:c>
      <x:c r="B758" s="10" t="s">
        <x:v>48</x:v>
      </x:c>
      <x:c r="C758" s="10" t="s">
        <x:v>49</x:v>
      </x:c>
      <x:c r="D758" s="12">
        <x:v>525.15908895439998</x:v>
      </x:c>
      <x:c r="E758" s="10" t="s">
        <x:v>218</x:v>
      </x:c>
      <x:c r="F758" s="10" t="s">
        <x:v>145</x:v>
      </x:c>
      <x:c r="G758" s="10"/>
      <x:c r="H758" s="10" t="s">
        <x:v>146</x:v>
      </x:c>
      <x:c r="I758" s="10" t="s">
        <x:v>147</x:v>
      </x:c>
      <x:c r="J758" s="10" t="s">
        <x:v>219</x:v>
      </x:c>
      <x:c r="K758" s="10" t="s">
        <x:v>54</x:v>
      </x:c>
      <x:c r="L758" s="10" t="s">
        <x:v>210</x:v>
      </x:c>
      <x:c r="M758" s="10" t="s">
        <x:v>165</x:v>
      </x:c>
      <x:c r="N758" s="13">
        <x:v>4.16666667E-2</x:v>
      </x:c>
      <x:c r="O758" s="13">
        <x:v>0.11111111110000001</x:v>
      </x:c>
      <x:c r="P758" s="13">
        <x:v>4.6296295999999999E-3</x:v>
      </x:c>
      <x:c r="Q758" s="11" t="b">
        <x:v>0</x:v>
      </x:c>
      <x:c r="R758" s="10"/>
      <x:c r="S758" s="10"/>
      <x:c r="T758" s="12" t="n">
        <x:f t="shared" ref="T758:T784" ca="1" si="52">(COUNTIF($D$758:$D$784,"&lt;"&amp;D758)+(COUNTIF($D$758:$D$784,"="&amp;D758)-1)/2)/26*100</x:f>
        <x:v>92.3076923076923</x:v>
      </x:c>
      <x:c r="U758" s="12" t="n">
        <x:f t="shared" ca="1" si="49">T758*N758</x:f>
        <x:v>3.8461538492307694</x:v>
      </x:c>
      <x:c r="V758" s="12" t="n">
        <x:f t="shared" ca="1" si="50">U758/9</x:f>
        <x:v>0.4273504276923077</x:v>
      </x:c>
    </x:row>
    <x:row r="759">
      <x:c r="A759" s="10" t="s">
        <x:v>217</x:v>
      </x:c>
      <x:c r="B759" s="10" t="s">
        <x:v>57</x:v>
      </x:c>
      <x:c r="C759" s="10" t="s">
        <x:v>58</x:v>
      </x:c>
      <x:c r="D759" s="12">
        <x:v>368.07353392250002</x:v>
      </x:c>
      <x:c r="E759" s="10" t="s">
        <x:v>218</x:v>
      </x:c>
      <x:c r="F759" s="10" t="s">
        <x:v>145</x:v>
      </x:c>
      <x:c r="G759" s="10"/>
      <x:c r="H759" s="10" t="s">
        <x:v>146</x:v>
      </x:c>
      <x:c r="I759" s="10" t="s">
        <x:v>147</x:v>
      </x:c>
      <x:c r="J759" s="10" t="s">
        <x:v>219</x:v>
      </x:c>
      <x:c r="K759" s="10" t="s">
        <x:v>54</x:v>
      </x:c>
      <x:c r="L759" s="10" t="s">
        <x:v>210</x:v>
      </x:c>
      <x:c r="M759" s="10" t="s">
        <x:v>165</x:v>
      </x:c>
      <x:c r="N759" s="13">
        <x:v>4.16666667E-2</x:v>
      </x:c>
      <x:c r="O759" s="13">
        <x:v>0.11111111110000001</x:v>
      </x:c>
      <x:c r="P759" s="13">
        <x:v>4.6296295999999999E-3</x:v>
      </x:c>
      <x:c r="Q759" s="11" t="b">
        <x:v>0</x:v>
      </x:c>
      <x:c r="R759" s="10"/>
      <x:c r="S759" s="10"/>
      <x:c r="T759" s="12" t="n">
        <x:f t="shared" ca="1" si="52">(COUNTIF($D$758:$D$784,"&lt;"&amp;D759)+(COUNTIF($D$758:$D$784,"="&amp;D759)-1)/2)/26*100</x:f>
        <x:v>73.07692307692307</x:v>
      </x:c>
      <x:c r="U759" s="12" t="n">
        <x:f t="shared" ca="1" si="49">T759*N759</x:f>
        <x:v>3.044871797307692</x:v>
      </x:c>
      <x:c r="V759" s="12" t="n">
        <x:f t="shared" ca="1" si="50">U759/9</x:f>
        <x:v>0.3383190885897436</x:v>
      </x:c>
    </x:row>
    <x:row r="760">
      <x:c r="A760" s="10" t="s">
        <x:v>217</x:v>
      </x:c>
      <x:c r="B760" s="10" t="s">
        <x:v>59</x:v>
      </x:c>
      <x:c r="C760" s="10" t="s">
        <x:v>60</x:v>
      </x:c>
      <x:c r="D760" s="12">
        <x:v>74.098698845499996</x:v>
      </x:c>
      <x:c r="E760" s="10" t="s">
        <x:v>218</x:v>
      </x:c>
      <x:c r="F760" s="10" t="s">
        <x:v>145</x:v>
      </x:c>
      <x:c r="G760" s="10"/>
      <x:c r="H760" s="10" t="s">
        <x:v>146</x:v>
      </x:c>
      <x:c r="I760" s="10" t="s">
        <x:v>147</x:v>
      </x:c>
      <x:c r="J760" s="10" t="s">
        <x:v>219</x:v>
      </x:c>
      <x:c r="K760" s="10" t="s">
        <x:v>54</x:v>
      </x:c>
      <x:c r="L760" s="10" t="s">
        <x:v>210</x:v>
      </x:c>
      <x:c r="M760" s="10" t="s">
        <x:v>165</x:v>
      </x:c>
      <x:c r="N760" s="13">
        <x:v>4.16666667E-2</x:v>
      </x:c>
      <x:c r="O760" s="13">
        <x:v>0.11111111110000001</x:v>
      </x:c>
      <x:c r="P760" s="13">
        <x:v>4.6296295999999999E-3</x:v>
      </x:c>
      <x:c r="Q760" s="11" t="b">
        <x:v>0</x:v>
      </x:c>
      <x:c r="R760" s="10"/>
      <x:c r="S760" s="10"/>
      <x:c r="T760" s="12" t="n">
        <x:f t="shared" ca="1" si="52">(COUNTIF($D$758:$D$784,"&lt;"&amp;D760)+(COUNTIF($D$758:$D$784,"="&amp;D760)-1)/2)/26*100</x:f>
        <x:v>3.8461538461538463</x:v>
      </x:c>
      <x:c r="U760" s="12" t="n">
        <x:f t="shared" ca="1" si="49">T760*N760</x:f>
        <x:v>0.16025641038461538</x:v>
      </x:c>
      <x:c r="V760" s="12" t="n">
        <x:f t="shared" ca="1" si="50">U760/9</x:f>
        <x:v>0.01780626782051282</x:v>
      </x:c>
    </x:row>
    <x:row r="761">
      <x:c r="A761" s="10" t="s">
        <x:v>217</x:v>
      </x:c>
      <x:c r="B761" s="10" t="s">
        <x:v>61</x:v>
      </x:c>
      <x:c r="C761" s="10" t="s">
        <x:v>62</x:v>
      </x:c>
      <x:c r="D761" s="12">
        <x:v>467.97142525779998</x:v>
      </x:c>
      <x:c r="E761" s="10" t="s">
        <x:v>218</x:v>
      </x:c>
      <x:c r="F761" s="10" t="s">
        <x:v>145</x:v>
      </x:c>
      <x:c r="G761" s="10"/>
      <x:c r="H761" s="10" t="s">
        <x:v>146</x:v>
      </x:c>
      <x:c r="I761" s="10" t="s">
        <x:v>147</x:v>
      </x:c>
      <x:c r="J761" s="10" t="s">
        <x:v>219</x:v>
      </x:c>
      <x:c r="K761" s="10" t="s">
        <x:v>54</x:v>
      </x:c>
      <x:c r="L761" s="10" t="s">
        <x:v>210</x:v>
      </x:c>
      <x:c r="M761" s="10" t="s">
        <x:v>165</x:v>
      </x:c>
      <x:c r="N761" s="13">
        <x:v>4.16666667E-2</x:v>
      </x:c>
      <x:c r="O761" s="13">
        <x:v>0.11111111110000001</x:v>
      </x:c>
      <x:c r="P761" s="13">
        <x:v>4.6296295999999999E-3</x:v>
      </x:c>
      <x:c r="Q761" s="11" t="b">
        <x:v>0</x:v>
      </x:c>
      <x:c r="R761" s="10"/>
      <x:c r="S761" s="10"/>
      <x:c r="T761" s="12" t="n">
        <x:f t="shared" ca="1" si="52">(COUNTIF($D$758:$D$784,"&lt;"&amp;D761)+(COUNTIF($D$758:$D$784,"="&amp;D761)-1)/2)/26*100</x:f>
        <x:v>84.61538461538461</x:v>
      </x:c>
      <x:c r="U761" s="12" t="n">
        <x:f t="shared" ca="1" si="49">T761*N761</x:f>
        <x:v>3.5256410284615383</x:v>
      </x:c>
      <x:c r="V761" s="12" t="n">
        <x:f t="shared" ca="1" si="50">U761/9</x:f>
        <x:v>0.391737892051282</x:v>
      </x:c>
    </x:row>
    <x:row r="762">
      <x:c r="A762" s="10" t="s">
        <x:v>217</x:v>
      </x:c>
      <x:c r="B762" s="10" t="s">
        <x:v>63</x:v>
      </x:c>
      <x:c r="C762" s="10" t="s">
        <x:v>64</x:v>
      </x:c>
      <x:c r="D762" s="12">
        <x:v>185.80136578209999</x:v>
      </x:c>
      <x:c r="E762" s="10" t="s">
        <x:v>218</x:v>
      </x:c>
      <x:c r="F762" s="10" t="s">
        <x:v>145</x:v>
      </x:c>
      <x:c r="G762" s="10"/>
      <x:c r="H762" s="10" t="s">
        <x:v>146</x:v>
      </x:c>
      <x:c r="I762" s="10" t="s">
        <x:v>147</x:v>
      </x:c>
      <x:c r="J762" s="10" t="s">
        <x:v>219</x:v>
      </x:c>
      <x:c r="K762" s="10" t="s">
        <x:v>54</x:v>
      </x:c>
      <x:c r="L762" s="10" t="s">
        <x:v>210</x:v>
      </x:c>
      <x:c r="M762" s="10" t="s">
        <x:v>165</x:v>
      </x:c>
      <x:c r="N762" s="13">
        <x:v>4.16666667E-2</x:v>
      </x:c>
      <x:c r="O762" s="13">
        <x:v>0.11111111110000001</x:v>
      </x:c>
      <x:c r="P762" s="13">
        <x:v>4.6296295999999999E-3</x:v>
      </x:c>
      <x:c r="Q762" s="11" t="b">
        <x:v>0</x:v>
      </x:c>
      <x:c r="R762" s="10"/>
      <x:c r="S762" s="10"/>
      <x:c r="T762" s="12" t="n">
        <x:f t="shared" ca="1" si="52">(COUNTIF($D$758:$D$784,"&lt;"&amp;D762)+(COUNTIF($D$758:$D$784,"="&amp;D762)-1)/2)/26*100</x:f>
        <x:v>34.61538461538461</x:v>
      </x:c>
      <x:c r="U762" s="12" t="n">
        <x:f t="shared" ca="1" si="49">T762*N762</x:f>
        <x:v>1.4423076934615384</x:v>
      </x:c>
      <x:c r="V762" s="12" t="n">
        <x:f t="shared" ca="1" si="50">U762/9</x:f>
        <x:v>0.16025641038461538</x:v>
      </x:c>
    </x:row>
    <x:row r="763">
      <x:c r="A763" s="10" t="s">
        <x:v>217</x:v>
      </x:c>
      <x:c r="B763" s="10" t="s">
        <x:v>65</x:v>
      </x:c>
      <x:c r="C763" s="10" t="s">
        <x:v>66</x:v>
      </x:c>
      <x:c r="D763" s="12">
        <x:v>260.28648503649998</x:v>
      </x:c>
      <x:c r="E763" s="10" t="s">
        <x:v>218</x:v>
      </x:c>
      <x:c r="F763" s="10" t="s">
        <x:v>145</x:v>
      </x:c>
      <x:c r="G763" s="10"/>
      <x:c r="H763" s="10" t="s">
        <x:v>146</x:v>
      </x:c>
      <x:c r="I763" s="10" t="s">
        <x:v>147</x:v>
      </x:c>
      <x:c r="J763" s="10" t="s">
        <x:v>219</x:v>
      </x:c>
      <x:c r="K763" s="10" t="s">
        <x:v>54</x:v>
      </x:c>
      <x:c r="L763" s="10" t="s">
        <x:v>210</x:v>
      </x:c>
      <x:c r="M763" s="10" t="s">
        <x:v>165</x:v>
      </x:c>
      <x:c r="N763" s="13">
        <x:v>4.16666667E-2</x:v>
      </x:c>
      <x:c r="O763" s="13">
        <x:v>0.11111111110000001</x:v>
      </x:c>
      <x:c r="P763" s="13">
        <x:v>4.6296295999999999E-3</x:v>
      </x:c>
      <x:c r="Q763" s="11" t="b">
        <x:v>0</x:v>
      </x:c>
      <x:c r="R763" s="10"/>
      <x:c r="S763" s="10"/>
      <x:c r="T763" s="12" t="n">
        <x:f t="shared" ca="1" si="52">(COUNTIF($D$758:$D$784,"&lt;"&amp;D763)+(COUNTIF($D$758:$D$784,"="&amp;D763)-1)/2)/26*100</x:f>
        <x:v>57.692307692307686</x:v>
      </x:c>
      <x:c r="U763" s="12" t="n">
        <x:f t="shared" ca="1" si="49">T763*N763</x:f>
        <x:v>2.4038461557692306</x:v>
      </x:c>
      <x:c r="V763" s="12" t="n">
        <x:f t="shared" ca="1" si="50">U763/9</x:f>
        <x:v>0.2670940173076923</x:v>
      </x:c>
    </x:row>
    <x:row r="764">
      <x:c r="A764" s="10" t="s">
        <x:v>217</x:v>
      </x:c>
      <x:c r="B764" s="10" t="s">
        <x:v>67</x:v>
      </x:c>
      <x:c r="C764" s="10" t="s">
        <x:v>68</x:v>
      </x:c>
      <x:c r="D764" s="12">
        <x:v>727.38085821929997</x:v>
      </x:c>
      <x:c r="E764" s="10" t="s">
        <x:v>218</x:v>
      </x:c>
      <x:c r="F764" s="10" t="s">
        <x:v>145</x:v>
      </x:c>
      <x:c r="G764" s="10"/>
      <x:c r="H764" s="10" t="s">
        <x:v>146</x:v>
      </x:c>
      <x:c r="I764" s="10" t="s">
        <x:v>147</x:v>
      </x:c>
      <x:c r="J764" s="10" t="s">
        <x:v>219</x:v>
      </x:c>
      <x:c r="K764" s="10" t="s">
        <x:v>54</x:v>
      </x:c>
      <x:c r="L764" s="10" t="s">
        <x:v>210</x:v>
      </x:c>
      <x:c r="M764" s="10" t="s">
        <x:v>165</x:v>
      </x:c>
      <x:c r="N764" s="13">
        <x:v>4.16666667E-2</x:v>
      </x:c>
      <x:c r="O764" s="13">
        <x:v>0.11111111110000001</x:v>
      </x:c>
      <x:c r="P764" s="13">
        <x:v>4.6296295999999999E-3</x:v>
      </x:c>
      <x:c r="Q764" s="11" t="b">
        <x:v>0</x:v>
      </x:c>
      <x:c r="R764" s="10"/>
      <x:c r="S764" s="10"/>
      <x:c r="T764" s="12" t="n">
        <x:f t="shared" ca="1" si="52">(COUNTIF($D$758:$D$784,"&lt;"&amp;D764)+(COUNTIF($D$758:$D$784,"="&amp;D764)-1)/2)/26*100</x:f>
        <x:v>100</x:v>
      </x:c>
      <x:c r="U764" s="12" t="n">
        <x:f t="shared" ca="1" si="49">T764*N764</x:f>
        <x:v>4.16666667</x:v>
      </x:c>
      <x:c r="V764" s="12" t="n">
        <x:f t="shared" ca="1" si="50">U764/9</x:f>
        <x:v>0.4629629633333333</x:v>
      </x:c>
    </x:row>
    <x:row r="765">
      <x:c r="A765" s="10" t="s">
        <x:v>217</x:v>
      </x:c>
      <x:c r="B765" s="10" t="s">
        <x:v>69</x:v>
      </x:c>
      <x:c r="C765" s="10" t="s">
        <x:v>70</x:v>
      </x:c>
      <x:c r="D765" s="12">
        <x:v>327.73842240300002</x:v>
      </x:c>
      <x:c r="E765" s="10" t="s">
        <x:v>218</x:v>
      </x:c>
      <x:c r="F765" s="10" t="s">
        <x:v>145</x:v>
      </x:c>
      <x:c r="G765" s="10"/>
      <x:c r="H765" s="10" t="s">
        <x:v>146</x:v>
      </x:c>
      <x:c r="I765" s="10" t="s">
        <x:v>147</x:v>
      </x:c>
      <x:c r="J765" s="10" t="s">
        <x:v>219</x:v>
      </x:c>
      <x:c r="K765" s="10" t="s">
        <x:v>54</x:v>
      </x:c>
      <x:c r="L765" s="10" t="s">
        <x:v>210</x:v>
      </x:c>
      <x:c r="M765" s="10" t="s">
        <x:v>165</x:v>
      </x:c>
      <x:c r="N765" s="13">
        <x:v>4.16666667E-2</x:v>
      </x:c>
      <x:c r="O765" s="13">
        <x:v>0.11111111110000001</x:v>
      </x:c>
      <x:c r="P765" s="13">
        <x:v>4.6296295999999999E-3</x:v>
      </x:c>
      <x:c r="Q765" s="11" t="b">
        <x:v>0</x:v>
      </x:c>
      <x:c r="R765" s="10"/>
      <x:c r="S765" s="10"/>
      <x:c r="T765" s="12" t="n">
        <x:f t="shared" ca="1" si="52">(COUNTIF($D$758:$D$784,"&lt;"&amp;D765)+(COUNTIF($D$758:$D$784,"="&amp;D765)-1)/2)/26*100</x:f>
        <x:v>61.53846153846154</x:v>
      </x:c>
      <x:c r="U765" s="12" t="n">
        <x:f t="shared" ca="1" si="49">T765*N765</x:f>
        <x:v>2.564102566153846</x:v>
      </x:c>
      <x:c r="V765" s="12" t="n">
        <x:f t="shared" ca="1" si="50">U765/9</x:f>
        <x:v>0.28490028512820514</x:v>
      </x:c>
    </x:row>
    <x:row r="766">
      <x:c r="A766" s="10" t="s">
        <x:v>217</x:v>
      </x:c>
      <x:c r="B766" s="10" t="s">
        <x:v>71</x:v>
      </x:c>
      <x:c r="C766" s="10" t="s">
        <x:v>72</x:v>
      </x:c>
      <x:c r="D766" s="12">
        <x:v>220.58678205050001</x:v>
      </x:c>
      <x:c r="E766" s="10" t="s">
        <x:v>218</x:v>
      </x:c>
      <x:c r="F766" s="10" t="s">
        <x:v>145</x:v>
      </x:c>
      <x:c r="G766" s="10"/>
      <x:c r="H766" s="10" t="s">
        <x:v>146</x:v>
      </x:c>
      <x:c r="I766" s="10" t="s">
        <x:v>147</x:v>
      </x:c>
      <x:c r="J766" s="10" t="s">
        <x:v>219</x:v>
      </x:c>
      <x:c r="K766" s="10" t="s">
        <x:v>54</x:v>
      </x:c>
      <x:c r="L766" s="10" t="s">
        <x:v>210</x:v>
      </x:c>
      <x:c r="M766" s="10" t="s">
        <x:v>165</x:v>
      </x:c>
      <x:c r="N766" s="13">
        <x:v>4.16666667E-2</x:v>
      </x:c>
      <x:c r="O766" s="13">
        <x:v>0.11111111110000001</x:v>
      </x:c>
      <x:c r="P766" s="13">
        <x:v>4.6296295999999999E-3</x:v>
      </x:c>
      <x:c r="Q766" s="11" t="b">
        <x:v>0</x:v>
      </x:c>
      <x:c r="R766" s="10"/>
      <x:c r="S766" s="10"/>
      <x:c r="T766" s="12" t="n">
        <x:f t="shared" ca="1" si="52">(COUNTIF($D$758:$D$784,"&lt;"&amp;D766)+(COUNTIF($D$758:$D$784,"="&amp;D766)-1)/2)/26*100</x:f>
        <x:v>50</x:v>
      </x:c>
      <x:c r="U766" s="12" t="n">
        <x:f t="shared" ca="1" si="49">T766*N766</x:f>
        <x:v>2.083333335</x:v>
      </x:c>
      <x:c r="V766" s="12" t="n">
        <x:f t="shared" ca="1" si="50">U766/9</x:f>
        <x:v>0.23148148166666666</x:v>
      </x:c>
    </x:row>
    <x:row r="767">
      <x:c r="A767" s="10" t="s">
        <x:v>217</x:v>
      </x:c>
      <x:c r="B767" s="10" t="s">
        <x:v>73</x:v>
      </x:c>
      <x:c r="C767" s="10" t="s">
        <x:v>74</x:v>
      </x:c>
      <x:c r="D767" s="12">
        <x:v>177.63693294719999</x:v>
      </x:c>
      <x:c r="E767" s="10" t="s">
        <x:v>218</x:v>
      </x:c>
      <x:c r="F767" s="10" t="s">
        <x:v>145</x:v>
      </x:c>
      <x:c r="G767" s="10"/>
      <x:c r="H767" s="10" t="s">
        <x:v>146</x:v>
      </x:c>
      <x:c r="I767" s="10" t="s">
        <x:v>147</x:v>
      </x:c>
      <x:c r="J767" s="10" t="s">
        <x:v>219</x:v>
      </x:c>
      <x:c r="K767" s="10" t="s">
        <x:v>54</x:v>
      </x:c>
      <x:c r="L767" s="10" t="s">
        <x:v>210</x:v>
      </x:c>
      <x:c r="M767" s="10" t="s">
        <x:v>165</x:v>
      </x:c>
      <x:c r="N767" s="13">
        <x:v>4.16666667E-2</x:v>
      </x:c>
      <x:c r="O767" s="13">
        <x:v>0.11111111110000001</x:v>
      </x:c>
      <x:c r="P767" s="13">
        <x:v>4.6296295999999999E-3</x:v>
      </x:c>
      <x:c r="Q767" s="11" t="b">
        <x:v>0</x:v>
      </x:c>
      <x:c r="R767" s="10"/>
      <x:c r="S767" s="10"/>
      <x:c r="T767" s="12" t="n">
        <x:f t="shared" ca="1" si="52">(COUNTIF($D$758:$D$784,"&lt;"&amp;D767)+(COUNTIF($D$758:$D$784,"="&amp;D767)-1)/2)/26*100</x:f>
        <x:v>30.76923076923077</x:v>
      </x:c>
      <x:c r="U767" s="12" t="n">
        <x:f t="shared" ca="1" si="49">T767*N767</x:f>
        <x:v>1.282051283076923</x:v>
      </x:c>
      <x:c r="V767" s="12" t="n">
        <x:f t="shared" ca="1" si="50">U767/9</x:f>
        <x:v>0.14245014256410257</x:v>
      </x:c>
    </x:row>
    <x:row r="768">
      <x:c r="A768" s="10" t="s">
        <x:v>217</x:v>
      </x:c>
      <x:c r="B768" s="10" t="s">
        <x:v>75</x:v>
      </x:c>
      <x:c r="C768" s="10" t="s">
        <x:v>76</x:v>
      </x:c>
      <x:c r="D768" s="12">
        <x:v>446.77305827160001</x:v>
      </x:c>
      <x:c r="E768" s="10" t="s">
        <x:v>218</x:v>
      </x:c>
      <x:c r="F768" s="10" t="s">
        <x:v>145</x:v>
      </x:c>
      <x:c r="G768" s="10"/>
      <x:c r="H768" s="10" t="s">
        <x:v>146</x:v>
      </x:c>
      <x:c r="I768" s="10" t="s">
        <x:v>147</x:v>
      </x:c>
      <x:c r="J768" s="10" t="s">
        <x:v>219</x:v>
      </x:c>
      <x:c r="K768" s="10" t="s">
        <x:v>54</x:v>
      </x:c>
      <x:c r="L768" s="10" t="s">
        <x:v>210</x:v>
      </x:c>
      <x:c r="M768" s="10" t="s">
        <x:v>165</x:v>
      </x:c>
      <x:c r="N768" s="13">
        <x:v>4.16666667E-2</x:v>
      </x:c>
      <x:c r="O768" s="13">
        <x:v>0.11111111110000001</x:v>
      </x:c>
      <x:c r="P768" s="13">
        <x:v>4.6296295999999999E-3</x:v>
      </x:c>
      <x:c r="Q768" s="11" t="b">
        <x:v>0</x:v>
      </x:c>
      <x:c r="R768" s="10"/>
      <x:c r="S768" s="10"/>
      <x:c r="T768" s="12" t="n">
        <x:f t="shared" ca="1" si="52">(COUNTIF($D$758:$D$784,"&lt;"&amp;D768)+(COUNTIF($D$758:$D$784,"="&amp;D768)-1)/2)/26*100</x:f>
        <x:v>80.76923076923077</x:v>
      </x:c>
      <x:c r="U768" s="12" t="n">
        <x:f t="shared" ca="1" si="49">T768*N768</x:f>
        <x:v>3.365384618076923</x:v>
      </x:c>
      <x:c r="V768" s="12" t="n">
        <x:f t="shared" ca="1" si="50">U768/9</x:f>
        <x:v>0.37393162423076926</x:v>
      </x:c>
    </x:row>
    <x:row r="769">
      <x:c r="A769" s="10" t="s">
        <x:v>217</x:v>
      </x:c>
      <x:c r="B769" s="10" t="s">
        <x:v>77</x:v>
      </x:c>
      <x:c r="C769" s="10" t="s">
        <x:v>78</x:v>
      </x:c>
      <x:c r="D769" s="12">
        <x:v>153.04300360319999</x:v>
      </x:c>
      <x:c r="E769" s="10" t="s">
        <x:v>218</x:v>
      </x:c>
      <x:c r="F769" s="10" t="s">
        <x:v>145</x:v>
      </x:c>
      <x:c r="G769" s="10"/>
      <x:c r="H769" s="10" t="s">
        <x:v>146</x:v>
      </x:c>
      <x:c r="I769" s="10" t="s">
        <x:v>147</x:v>
      </x:c>
      <x:c r="J769" s="10" t="s">
        <x:v>219</x:v>
      </x:c>
      <x:c r="K769" s="10" t="s">
        <x:v>54</x:v>
      </x:c>
      <x:c r="L769" s="10" t="s">
        <x:v>210</x:v>
      </x:c>
      <x:c r="M769" s="10" t="s">
        <x:v>165</x:v>
      </x:c>
      <x:c r="N769" s="13">
        <x:v>4.16666667E-2</x:v>
      </x:c>
      <x:c r="O769" s="13">
        <x:v>0.11111111110000001</x:v>
      </x:c>
      <x:c r="P769" s="13">
        <x:v>4.6296295999999999E-3</x:v>
      </x:c>
      <x:c r="Q769" s="11" t="b">
        <x:v>0</x:v>
      </x:c>
      <x:c r="R769" s="10"/>
      <x:c r="S769" s="10"/>
      <x:c r="T769" s="12" t="n">
        <x:f t="shared" ca="1" si="52">(COUNTIF($D$758:$D$784,"&lt;"&amp;D769)+(COUNTIF($D$758:$D$784,"="&amp;D769)-1)/2)/26*100</x:f>
        <x:v>23.076923076923077</x:v>
      </x:c>
      <x:c r="U769" s="12" t="n">
        <x:f t="shared" ca="1" si="49">T769*N769</x:f>
        <x:v>0.9615384623076924</x:v>
      </x:c>
      <x:c r="V769" s="12" t="n">
        <x:f t="shared" ca="1" si="50">U769/9</x:f>
        <x:v>0.10683760692307692</x:v>
      </x:c>
    </x:row>
    <x:row r="770">
      <x:c r="A770" s="10" t="s">
        <x:v>217</x:v>
      </x:c>
      <x:c r="B770" s="10" t="s">
        <x:v>79</x:v>
      </x:c>
      <x:c r="C770" s="10" t="s">
        <x:v>80</x:v>
      </x:c>
      <x:c r="D770" s="12">
        <x:v>204.93760243649999</x:v>
      </x:c>
      <x:c r="E770" s="10" t="s">
        <x:v>218</x:v>
      </x:c>
      <x:c r="F770" s="10" t="s">
        <x:v>145</x:v>
      </x:c>
      <x:c r="G770" s="10"/>
      <x:c r="H770" s="10" t="s">
        <x:v>146</x:v>
      </x:c>
      <x:c r="I770" s="10" t="s">
        <x:v>147</x:v>
      </x:c>
      <x:c r="J770" s="10" t="s">
        <x:v>219</x:v>
      </x:c>
      <x:c r="K770" s="10" t="s">
        <x:v>54</x:v>
      </x:c>
      <x:c r="L770" s="10" t="s">
        <x:v>210</x:v>
      </x:c>
      <x:c r="M770" s="10" t="s">
        <x:v>165</x:v>
      </x:c>
      <x:c r="N770" s="13">
        <x:v>4.16666667E-2</x:v>
      </x:c>
      <x:c r="O770" s="13">
        <x:v>0.11111111110000001</x:v>
      </x:c>
      <x:c r="P770" s="13">
        <x:v>4.6296295999999999E-3</x:v>
      </x:c>
      <x:c r="Q770" s="11" t="b">
        <x:v>0</x:v>
      </x:c>
      <x:c r="R770" s="10"/>
      <x:c r="S770" s="10"/>
      <x:c r="T770" s="12" t="n">
        <x:f t="shared" ca="1" si="52">(COUNTIF($D$758:$D$784,"&lt;"&amp;D770)+(COUNTIF($D$758:$D$784,"="&amp;D770)-1)/2)/26*100</x:f>
        <x:v>38.46153846153847</x:v>
      </x:c>
      <x:c r="U770" s="12" t="n">
        <x:f t="shared" ref="U770:U833" ca="1" si="53">T770*N770</x:f>
        <x:v>1.602564103846154</x:v>
      </x:c>
      <x:c r="V770" s="12" t="n">
        <x:f t="shared" ref="V770:V833" ca="1" si="54">U770/9</x:f>
        <x:v>0.17806267820512822</x:v>
      </x:c>
    </x:row>
    <x:row r="771">
      <x:c r="A771" s="10" t="s">
        <x:v>217</x:v>
      </x:c>
      <x:c r="B771" s="10" t="s">
        <x:v>81</x:v>
      </x:c>
      <x:c r="C771" s="10" t="s">
        <x:v>82</x:v>
      </x:c>
      <x:c r="D771" s="12">
        <x:v>177.05326756049999</x:v>
      </x:c>
      <x:c r="E771" s="10" t="s">
        <x:v>218</x:v>
      </x:c>
      <x:c r="F771" s="10" t="s">
        <x:v>145</x:v>
      </x:c>
      <x:c r="G771" s="10"/>
      <x:c r="H771" s="10" t="s">
        <x:v>146</x:v>
      </x:c>
      <x:c r="I771" s="10" t="s">
        <x:v>147</x:v>
      </x:c>
      <x:c r="J771" s="10" t="s">
        <x:v>219</x:v>
      </x:c>
      <x:c r="K771" s="10" t="s">
        <x:v>54</x:v>
      </x:c>
      <x:c r="L771" s="10" t="s">
        <x:v>210</x:v>
      </x:c>
      <x:c r="M771" s="10" t="s">
        <x:v>165</x:v>
      </x:c>
      <x:c r="N771" s="13">
        <x:v>4.16666667E-2</x:v>
      </x:c>
      <x:c r="O771" s="13">
        <x:v>0.11111111110000001</x:v>
      </x:c>
      <x:c r="P771" s="13">
        <x:v>4.6296295999999999E-3</x:v>
      </x:c>
      <x:c r="Q771" s="11" t="b">
        <x:v>0</x:v>
      </x:c>
      <x:c r="R771" s="10"/>
      <x:c r="S771" s="10"/>
      <x:c r="T771" s="12" t="n">
        <x:f t="shared" ca="1" si="52">(COUNTIF($D$758:$D$784,"&lt;"&amp;D771)+(COUNTIF($D$758:$D$784,"="&amp;D771)-1)/2)/26*100</x:f>
        <x:v>26.923076923076923</x:v>
      </x:c>
      <x:c r="U771" s="12" t="n">
        <x:f t="shared" ca="1" si="53">T771*N771</x:f>
        <x:v>1.1217948726923077</x:v>
      </x:c>
      <x:c r="V771" s="12" t="n">
        <x:f t="shared" ca="1" si="54">U771/9</x:f>
        <x:v>0.12464387474358975</x:v>
      </x:c>
    </x:row>
    <x:row r="772">
      <x:c r="A772" s="10" t="s">
        <x:v>217</x:v>
      </x:c>
      <x:c r="B772" s="10" t="s">
        <x:v>83</x:v>
      </x:c>
      <x:c r="C772" s="10" t="s">
        <x:v>84</x:v>
      </x:c>
      <x:c r="D772" s="12">
        <x:v>356.04798137149999</x:v>
      </x:c>
      <x:c r="E772" s="10" t="s">
        <x:v>218</x:v>
      </x:c>
      <x:c r="F772" s="10" t="s">
        <x:v>145</x:v>
      </x:c>
      <x:c r="G772" s="10"/>
      <x:c r="H772" s="10" t="s">
        <x:v>146</x:v>
      </x:c>
      <x:c r="I772" s="10" t="s">
        <x:v>147</x:v>
      </x:c>
      <x:c r="J772" s="10" t="s">
        <x:v>219</x:v>
      </x:c>
      <x:c r="K772" s="10" t="s">
        <x:v>54</x:v>
      </x:c>
      <x:c r="L772" s="10" t="s">
        <x:v>210</x:v>
      </x:c>
      <x:c r="M772" s="10" t="s">
        <x:v>165</x:v>
      </x:c>
      <x:c r="N772" s="13">
        <x:v>4.16666667E-2</x:v>
      </x:c>
      <x:c r="O772" s="13">
        <x:v>0.11111111110000001</x:v>
      </x:c>
      <x:c r="P772" s="13">
        <x:v>4.6296295999999999E-3</x:v>
      </x:c>
      <x:c r="Q772" s="11" t="b">
        <x:v>0</x:v>
      </x:c>
      <x:c r="R772" s="10"/>
      <x:c r="S772" s="10"/>
      <x:c r="T772" s="12" t="n">
        <x:f t="shared" ca="1" si="52">(COUNTIF($D$758:$D$784,"&lt;"&amp;D772)+(COUNTIF($D$758:$D$784,"="&amp;D772)-1)/2)/26*100</x:f>
        <x:v>69.23076923076923</x:v>
      </x:c>
      <x:c r="U772" s="12" t="n">
        <x:f t="shared" ca="1" si="53">T772*N772</x:f>
        <x:v>2.884615386923077</x:v>
      </x:c>
      <x:c r="V772" s="12" t="n">
        <x:f t="shared" ca="1" si="54">U772/9</x:f>
        <x:v>0.32051282076923077</x:v>
      </x:c>
    </x:row>
    <x:row r="773">
      <x:c r="A773" s="10" t="s">
        <x:v>217</x:v>
      </x:c>
      <x:c r="B773" s="10" t="s">
        <x:v>85</x:v>
      </x:c>
      <x:c r="C773" s="10" t="s">
        <x:v>86</x:v>
      </x:c>
      <x:c r="D773" s="12">
        <x:v>226.6918008076</x:v>
      </x:c>
      <x:c r="E773" s="10" t="s">
        <x:v>218</x:v>
      </x:c>
      <x:c r="F773" s="10" t="s">
        <x:v>145</x:v>
      </x:c>
      <x:c r="G773" s="10"/>
      <x:c r="H773" s="10" t="s">
        <x:v>146</x:v>
      </x:c>
      <x:c r="I773" s="10" t="s">
        <x:v>147</x:v>
      </x:c>
      <x:c r="J773" s="10" t="s">
        <x:v>219</x:v>
      </x:c>
      <x:c r="K773" s="10" t="s">
        <x:v>54</x:v>
      </x:c>
      <x:c r="L773" s="10" t="s">
        <x:v>210</x:v>
      </x:c>
      <x:c r="M773" s="10" t="s">
        <x:v>165</x:v>
      </x:c>
      <x:c r="N773" s="13">
        <x:v>4.16666667E-2</x:v>
      </x:c>
      <x:c r="O773" s="13">
        <x:v>0.11111111110000001</x:v>
      </x:c>
      <x:c r="P773" s="13">
        <x:v>4.6296295999999999E-3</x:v>
      </x:c>
      <x:c r="Q773" s="11" t="b">
        <x:v>0</x:v>
      </x:c>
      <x:c r="R773" s="10"/>
      <x:c r="S773" s="10"/>
      <x:c r="T773" s="12" t="n">
        <x:f t="shared" ca="1" si="52">(COUNTIF($D$758:$D$784,"&lt;"&amp;D773)+(COUNTIF($D$758:$D$784,"="&amp;D773)-1)/2)/26*100</x:f>
        <x:v>53.84615384615385</x:v>
      </x:c>
      <x:c r="U773" s="12" t="n">
        <x:f t="shared" ca="1" si="53">T773*N773</x:f>
        <x:v>2.2435897453846154</x:v>
      </x:c>
      <x:c r="V773" s="12" t="n">
        <x:f t="shared" ca="1" si="54">U773/9</x:f>
        <x:v>0.2492877494871795</x:v>
      </x:c>
    </x:row>
    <x:row r="774">
      <x:c r="A774" s="10" t="s">
        <x:v>217</x:v>
      </x:c>
      <x:c r="B774" s="10" t="s">
        <x:v>87</x:v>
      </x:c>
      <x:c r="C774" s="10" t="s">
        <x:v>88</x:v>
      </x:c>
      <x:c r="D774" s="12">
        <x:v>122.80915388299999</x:v>
      </x:c>
      <x:c r="E774" s="10" t="s">
        <x:v>218</x:v>
      </x:c>
      <x:c r="F774" s="10" t="s">
        <x:v>145</x:v>
      </x:c>
      <x:c r="G774" s="10"/>
      <x:c r="H774" s="10" t="s">
        <x:v>146</x:v>
      </x:c>
      <x:c r="I774" s="10" t="s">
        <x:v>147</x:v>
      </x:c>
      <x:c r="J774" s="10" t="s">
        <x:v>219</x:v>
      </x:c>
      <x:c r="K774" s="10" t="s">
        <x:v>54</x:v>
      </x:c>
      <x:c r="L774" s="10" t="s">
        <x:v>210</x:v>
      </x:c>
      <x:c r="M774" s="10" t="s">
        <x:v>165</x:v>
      </x:c>
      <x:c r="N774" s="13">
        <x:v>4.16666667E-2</x:v>
      </x:c>
      <x:c r="O774" s="13">
        <x:v>0.11111111110000001</x:v>
      </x:c>
      <x:c r="P774" s="13">
        <x:v>4.6296295999999999E-3</x:v>
      </x:c>
      <x:c r="Q774" s="11" t="b">
        <x:v>0</x:v>
      </x:c>
      <x:c r="R774" s="10"/>
      <x:c r="S774" s="10"/>
      <x:c r="T774" s="12" t="n">
        <x:f t="shared" ca="1" si="52">(COUNTIF($D$758:$D$784,"&lt;"&amp;D774)+(COUNTIF($D$758:$D$784,"="&amp;D774)-1)/2)/26*100</x:f>
        <x:v>15.384615384615385</x:v>
      </x:c>
      <x:c r="U774" s="12" t="n">
        <x:f t="shared" ca="1" si="53">T774*N774</x:f>
        <x:v>0.6410256415384615</x:v>
      </x:c>
      <x:c r="V774" s="12" t="n">
        <x:f t="shared" ca="1" si="54">U774/9</x:f>
        <x:v>0.07122507128205129</x:v>
      </x:c>
    </x:row>
    <x:row r="775">
      <x:c r="A775" s="10" t="s">
        <x:v>217</x:v>
      </x:c>
      <x:c r="B775" s="10" t="s">
        <x:v>89</x:v>
      </x:c>
      <x:c r="C775" s="10" t="s">
        <x:v>90</x:v>
      </x:c>
      <x:c r="D775" s="12">
        <x:v>629.05716208709998</x:v>
      </x:c>
      <x:c r="E775" s="10" t="s">
        <x:v>218</x:v>
      </x:c>
      <x:c r="F775" s="10" t="s">
        <x:v>145</x:v>
      </x:c>
      <x:c r="G775" s="10"/>
      <x:c r="H775" s="10" t="s">
        <x:v>146</x:v>
      </x:c>
      <x:c r="I775" s="10" t="s">
        <x:v>147</x:v>
      </x:c>
      <x:c r="J775" s="10" t="s">
        <x:v>219</x:v>
      </x:c>
      <x:c r="K775" s="10" t="s">
        <x:v>54</x:v>
      </x:c>
      <x:c r="L775" s="10" t="s">
        <x:v>210</x:v>
      </x:c>
      <x:c r="M775" s="10" t="s">
        <x:v>165</x:v>
      </x:c>
      <x:c r="N775" s="13">
        <x:v>4.16666667E-2</x:v>
      </x:c>
      <x:c r="O775" s="13">
        <x:v>0.11111111110000001</x:v>
      </x:c>
      <x:c r="P775" s="13">
        <x:v>4.6296295999999999E-3</x:v>
      </x:c>
      <x:c r="Q775" s="11" t="b">
        <x:v>0</x:v>
      </x:c>
      <x:c r="R775" s="10"/>
      <x:c r="S775" s="10"/>
      <x:c r="T775" s="12" t="n">
        <x:f t="shared" ca="1" si="52">(COUNTIF($D$758:$D$784,"&lt;"&amp;D775)+(COUNTIF($D$758:$D$784,"="&amp;D775)-1)/2)/26*100</x:f>
        <x:v>96.15384615384616</x:v>
      </x:c>
      <x:c r="U775" s="12" t="n">
        <x:f t="shared" ca="1" si="53">T775*N775</x:f>
        <x:v>4.006410259615385</x:v>
      </x:c>
      <x:c r="V775" s="12" t="n">
        <x:f t="shared" ca="1" si="54">U775/9</x:f>
        <x:v>0.44515669551282055</x:v>
      </x:c>
    </x:row>
    <x:row r="776">
      <x:c r="A776" s="10" t="s">
        <x:v>217</x:v>
      </x:c>
      <x:c r="B776" s="10" t="s">
        <x:v>91</x:v>
      </x:c>
      <x:c r="C776" s="10" t="s">
        <x:v>92</x:v>
      </x:c>
      <x:c r="D776" s="12">
        <x:v>141.89238215270001</x:v>
      </x:c>
      <x:c r="E776" s="10" t="s">
        <x:v>218</x:v>
      </x:c>
      <x:c r="F776" s="10" t="s">
        <x:v>145</x:v>
      </x:c>
      <x:c r="G776" s="10"/>
      <x:c r="H776" s="10" t="s">
        <x:v>146</x:v>
      </x:c>
      <x:c r="I776" s="10" t="s">
        <x:v>147</x:v>
      </x:c>
      <x:c r="J776" s="10" t="s">
        <x:v>219</x:v>
      </x:c>
      <x:c r="K776" s="10" t="s">
        <x:v>54</x:v>
      </x:c>
      <x:c r="L776" s="10" t="s">
        <x:v>210</x:v>
      </x:c>
      <x:c r="M776" s="10" t="s">
        <x:v>165</x:v>
      </x:c>
      <x:c r="N776" s="13">
        <x:v>4.16666667E-2</x:v>
      </x:c>
      <x:c r="O776" s="13">
        <x:v>0.11111111110000001</x:v>
      </x:c>
      <x:c r="P776" s="13">
        <x:v>4.6296295999999999E-3</x:v>
      </x:c>
      <x:c r="Q776" s="11" t="b">
        <x:v>0</x:v>
      </x:c>
      <x:c r="R776" s="10"/>
      <x:c r="S776" s="10"/>
      <x:c r="T776" s="12" t="n">
        <x:f t="shared" ca="1" si="52">(COUNTIF($D$758:$D$784,"&lt;"&amp;D776)+(COUNTIF($D$758:$D$784,"="&amp;D776)-1)/2)/26*100</x:f>
        <x:v>19.230769230769234</x:v>
      </x:c>
      <x:c r="U776" s="12" t="n">
        <x:f t="shared" ca="1" si="53">T776*N776</x:f>
        <x:v>0.801282051923077</x:v>
      </x:c>
      <x:c r="V776" s="12" t="n">
        <x:f t="shared" ca="1" si="54">U776/9</x:f>
        <x:v>0.08903133910256411</x:v>
      </x:c>
    </x:row>
    <x:row r="777">
      <x:c r="A777" s="10" t="s">
        <x:v>217</x:v>
      </x:c>
      <x:c r="B777" s="10" t="s">
        <x:v>93</x:v>
      </x:c>
      <x:c r="C777" s="10" t="s">
        <x:v>94</x:v>
      </x:c>
      <x:c r="D777" s="12">
        <x:v>219.41663038749999</x:v>
      </x:c>
      <x:c r="E777" s="10" t="s">
        <x:v>218</x:v>
      </x:c>
      <x:c r="F777" s="10" t="s">
        <x:v>145</x:v>
      </x:c>
      <x:c r="G777" s="10"/>
      <x:c r="H777" s="10" t="s">
        <x:v>146</x:v>
      </x:c>
      <x:c r="I777" s="10" t="s">
        <x:v>147</x:v>
      </x:c>
      <x:c r="J777" s="10" t="s">
        <x:v>219</x:v>
      </x:c>
      <x:c r="K777" s="10" t="s">
        <x:v>54</x:v>
      </x:c>
      <x:c r="L777" s="10" t="s">
        <x:v>210</x:v>
      </x:c>
      <x:c r="M777" s="10" t="s">
        <x:v>165</x:v>
      </x:c>
      <x:c r="N777" s="13">
        <x:v>4.16666667E-2</x:v>
      </x:c>
      <x:c r="O777" s="13">
        <x:v>0.11111111110000001</x:v>
      </x:c>
      <x:c r="P777" s="13">
        <x:v>4.6296295999999999E-3</x:v>
      </x:c>
      <x:c r="Q777" s="11" t="b">
        <x:v>0</x:v>
      </x:c>
      <x:c r="R777" s="10"/>
      <x:c r="S777" s="10"/>
      <x:c r="T777" s="12" t="n">
        <x:f t="shared" ca="1" si="52">(COUNTIF($D$758:$D$784,"&lt;"&amp;D777)+(COUNTIF($D$758:$D$784,"="&amp;D777)-1)/2)/26*100</x:f>
        <x:v>42.30769230769231</x:v>
      </x:c>
      <x:c r="U777" s="12" t="n">
        <x:f t="shared" ca="1" si="53">T777*N777</x:f>
        <x:v>1.7628205142307691</x:v>
      </x:c>
      <x:c r="V777" s="12" t="n">
        <x:f t="shared" ca="1" si="54">U777/9</x:f>
        <x:v>0.195868946025641</x:v>
      </x:c>
    </x:row>
    <x:row r="778">
      <x:c r="A778" s="10" t="s">
        <x:v>217</x:v>
      </x:c>
      <x:c r="B778" s="10" t="s">
        <x:v>95</x:v>
      </x:c>
      <x:c r="C778" s="10" t="s">
        <x:v>96</x:v>
      </x:c>
      <x:c r="D778" s="12">
        <x:v>424.9605700546</x:v>
      </x:c>
      <x:c r="E778" s="10" t="s">
        <x:v>218</x:v>
      </x:c>
      <x:c r="F778" s="10" t="s">
        <x:v>145</x:v>
      </x:c>
      <x:c r="G778" s="10"/>
      <x:c r="H778" s="10" t="s">
        <x:v>146</x:v>
      </x:c>
      <x:c r="I778" s="10" t="s">
        <x:v>147</x:v>
      </x:c>
      <x:c r="J778" s="10" t="s">
        <x:v>219</x:v>
      </x:c>
      <x:c r="K778" s="10" t="s">
        <x:v>54</x:v>
      </x:c>
      <x:c r="L778" s="10" t="s">
        <x:v>210</x:v>
      </x:c>
      <x:c r="M778" s="10" t="s">
        <x:v>165</x:v>
      </x:c>
      <x:c r="N778" s="13">
        <x:v>4.16666667E-2</x:v>
      </x:c>
      <x:c r="O778" s="13">
        <x:v>0.11111111110000001</x:v>
      </x:c>
      <x:c r="P778" s="13">
        <x:v>4.6296295999999999E-3</x:v>
      </x:c>
      <x:c r="Q778" s="11" t="b">
        <x:v>0</x:v>
      </x:c>
      <x:c r="R778" s="10"/>
      <x:c r="S778" s="10"/>
      <x:c r="T778" s="12" t="n">
        <x:f t="shared" ca="1" si="52">(COUNTIF($D$758:$D$784,"&lt;"&amp;D778)+(COUNTIF($D$758:$D$784,"="&amp;D778)-1)/2)/26*100</x:f>
        <x:v>76.92307692307693</x:v>
      </x:c>
      <x:c r="U778" s="12" t="n">
        <x:f t="shared" ca="1" si="53">T778*N778</x:f>
        <x:v>3.205128207692308</x:v>
      </x:c>
      <x:c r="V778" s="12" t="n">
        <x:f t="shared" ca="1" si="54">U778/9</x:f>
        <x:v>0.35612535641025644</x:v>
      </x:c>
    </x:row>
    <x:row r="779">
      <x:c r="A779" s="10" t="s">
        <x:v>217</x:v>
      </x:c>
      <x:c r="B779" s="10" t="s">
        <x:v>97</x:v>
      </x:c>
      <x:c r="C779" s="10" t="s">
        <x:v>98</x:v>
      </x:c>
      <x:c r="D779" s="12">
        <x:v>94.855825036799999</x:v>
      </x:c>
      <x:c r="E779" s="10" t="s">
        <x:v>218</x:v>
      </x:c>
      <x:c r="F779" s="10" t="s">
        <x:v>145</x:v>
      </x:c>
      <x:c r="G779" s="10"/>
      <x:c r="H779" s="10" t="s">
        <x:v>146</x:v>
      </x:c>
      <x:c r="I779" s="10" t="s">
        <x:v>147</x:v>
      </x:c>
      <x:c r="J779" s="10" t="s">
        <x:v>219</x:v>
      </x:c>
      <x:c r="K779" s="10" t="s">
        <x:v>54</x:v>
      </x:c>
      <x:c r="L779" s="10" t="s">
        <x:v>210</x:v>
      </x:c>
      <x:c r="M779" s="10" t="s">
        <x:v>165</x:v>
      </x:c>
      <x:c r="N779" s="13">
        <x:v>4.16666667E-2</x:v>
      </x:c>
      <x:c r="O779" s="13">
        <x:v>0.11111111110000001</x:v>
      </x:c>
      <x:c r="P779" s="13">
        <x:v>4.6296295999999999E-3</x:v>
      </x:c>
      <x:c r="Q779" s="11" t="b">
        <x:v>0</x:v>
      </x:c>
      <x:c r="R779" s="10"/>
      <x:c r="S779" s="10"/>
      <x:c r="T779" s="12" t="n">
        <x:f t="shared" ca="1" si="52">(COUNTIF($D$758:$D$784,"&lt;"&amp;D779)+(COUNTIF($D$758:$D$784,"="&amp;D779)-1)/2)/26*100</x:f>
        <x:v>7.6923076923076925</x:v>
      </x:c>
      <x:c r="U779" s="12" t="n">
        <x:f t="shared" ca="1" si="53">T779*N779</x:f>
        <x:v>0.32051282076923077</x:v>
      </x:c>
      <x:c r="V779" s="12" t="n">
        <x:f t="shared" ca="1" si="54">U779/9</x:f>
        <x:v>0.03561253564102564</x:v>
      </x:c>
    </x:row>
    <x:row r="780">
      <x:c r="A780" s="10" t="s">
        <x:v>217</x:v>
      </x:c>
      <x:c r="B780" s="10" t="s">
        <x:v>99</x:v>
      </x:c>
      <x:c r="C780" s="10" t="s">
        <x:v>100</x:v>
      </x:c>
      <x:c r="D780" s="12">
        <x:v>220.19352284979999</x:v>
      </x:c>
      <x:c r="E780" s="10" t="s">
        <x:v>218</x:v>
      </x:c>
      <x:c r="F780" s="10" t="s">
        <x:v>145</x:v>
      </x:c>
      <x:c r="G780" s="10"/>
      <x:c r="H780" s="10" t="s">
        <x:v>146</x:v>
      </x:c>
      <x:c r="I780" s="10" t="s">
        <x:v>147</x:v>
      </x:c>
      <x:c r="J780" s="10" t="s">
        <x:v>219</x:v>
      </x:c>
      <x:c r="K780" s="10" t="s">
        <x:v>54</x:v>
      </x:c>
      <x:c r="L780" s="10" t="s">
        <x:v>210</x:v>
      </x:c>
      <x:c r="M780" s="10" t="s">
        <x:v>165</x:v>
      </x:c>
      <x:c r="N780" s="13">
        <x:v>4.16666667E-2</x:v>
      </x:c>
      <x:c r="O780" s="13">
        <x:v>0.11111111110000001</x:v>
      </x:c>
      <x:c r="P780" s="13">
        <x:v>4.6296295999999999E-3</x:v>
      </x:c>
      <x:c r="Q780" s="11" t="b">
        <x:v>0</x:v>
      </x:c>
      <x:c r="R780" s="10"/>
      <x:c r="S780" s="10"/>
      <x:c r="T780" s="12" t="n">
        <x:f t="shared" ca="1" si="52">(COUNTIF($D$758:$D$784,"&lt;"&amp;D780)+(COUNTIF($D$758:$D$784,"="&amp;D780)-1)/2)/26*100</x:f>
        <x:v>46.15384615384615</x:v>
      </x:c>
      <x:c r="U780" s="12" t="n">
        <x:f t="shared" ca="1" si="53">T780*N780</x:f>
        <x:v>1.9230769246153847</x:v>
      </x:c>
      <x:c r="V780" s="12" t="n">
        <x:f t="shared" ca="1" si="54">U780/9</x:f>
        <x:v>0.21367521384615384</x:v>
      </x:c>
    </x:row>
    <x:row r="781">
      <x:c r="A781" s="10" t="s">
        <x:v>217</x:v>
      </x:c>
      <x:c r="B781" s="10" t="s">
        <x:v>101</x:v>
      </x:c>
      <x:c r="C781" s="10" t="s">
        <x:v>102</x:v>
      </x:c>
      <x:c r="D781" s="12">
        <x:v>60.126604047800001</x:v>
      </x:c>
      <x:c r="E781" s="10" t="s">
        <x:v>218</x:v>
      </x:c>
      <x:c r="F781" s="10" t="s">
        <x:v>145</x:v>
      </x:c>
      <x:c r="G781" s="10"/>
      <x:c r="H781" s="10" t="s">
        <x:v>146</x:v>
      </x:c>
      <x:c r="I781" s="10" t="s">
        <x:v>147</x:v>
      </x:c>
      <x:c r="J781" s="10" t="s">
        <x:v>219</x:v>
      </x:c>
      <x:c r="K781" s="10" t="s">
        <x:v>54</x:v>
      </x:c>
      <x:c r="L781" s="10" t="s">
        <x:v>210</x:v>
      </x:c>
      <x:c r="M781" s="10" t="s">
        <x:v>165</x:v>
      </x:c>
      <x:c r="N781" s="13">
        <x:v>4.16666667E-2</x:v>
      </x:c>
      <x:c r="O781" s="13">
        <x:v>0.11111111110000001</x:v>
      </x:c>
      <x:c r="P781" s="13">
        <x:v>4.6296295999999999E-3</x:v>
      </x:c>
      <x:c r="Q781" s="11" t="b">
        <x:v>0</x:v>
      </x:c>
      <x:c r="R781" s="10"/>
      <x:c r="S781" s="10"/>
      <x:c r="T781" s="12" t="n">
        <x:f t="shared" ca="1" si="52">(COUNTIF($D$758:$D$784,"&lt;"&amp;D781)+(COUNTIF($D$758:$D$784,"="&amp;D781)-1)/2)/26*100</x:f>
        <x:v>0</x:v>
      </x:c>
      <x:c r="U781" s="12" t="n">
        <x:f t="shared" ca="1" si="53">T781*N781</x:f>
        <x:v>0</x:v>
      </x:c>
      <x:c r="V781" s="12" t="n">
        <x:f t="shared" ca="1" si="54">U781/9</x:f>
        <x:v>0</x:v>
      </x:c>
    </x:row>
    <x:row r="782">
      <x:c r="A782" s="10" t="s">
        <x:v>217</x:v>
      </x:c>
      <x:c r="B782" s="10" t="s">
        <x:v>103</x:v>
      </x:c>
      <x:c r="C782" s="10" t="s">
        <x:v>104</x:v>
      </x:c>
      <x:c r="D782" s="12">
        <x:v>524.75936722860001</x:v>
      </x:c>
      <x:c r="E782" s="10" t="s">
        <x:v>218</x:v>
      </x:c>
      <x:c r="F782" s="10" t="s">
        <x:v>145</x:v>
      </x:c>
      <x:c r="G782" s="10"/>
      <x:c r="H782" s="10" t="s">
        <x:v>146</x:v>
      </x:c>
      <x:c r="I782" s="10" t="s">
        <x:v>147</x:v>
      </x:c>
      <x:c r="J782" s="10" t="s">
        <x:v>219</x:v>
      </x:c>
      <x:c r="K782" s="10" t="s">
        <x:v>54</x:v>
      </x:c>
      <x:c r="L782" s="10" t="s">
        <x:v>210</x:v>
      </x:c>
      <x:c r="M782" s="10" t="s">
        <x:v>165</x:v>
      </x:c>
      <x:c r="N782" s="13">
        <x:v>4.16666667E-2</x:v>
      </x:c>
      <x:c r="O782" s="13">
        <x:v>0.11111111110000001</x:v>
      </x:c>
      <x:c r="P782" s="13">
        <x:v>4.6296295999999999E-3</x:v>
      </x:c>
      <x:c r="Q782" s="11" t="b">
        <x:v>0</x:v>
      </x:c>
      <x:c r="R782" s="10"/>
      <x:c r="S782" s="10"/>
      <x:c r="T782" s="12" t="n">
        <x:f t="shared" ca="1" si="52">(COUNTIF($D$758:$D$784,"&lt;"&amp;D782)+(COUNTIF($D$758:$D$784,"="&amp;D782)-1)/2)/26*100</x:f>
        <x:v>88.46153846153845</x:v>
      </x:c>
      <x:c r="U782" s="12" t="n">
        <x:f t="shared" ca="1" si="53">T782*N782</x:f>
        <x:v>3.6858974388461534</x:v>
      </x:c>
      <x:c r="V782" s="12" t="n">
        <x:f t="shared" ca="1" si="54">U782/9</x:f>
        <x:v>0.4095441598717948</x:v>
      </x:c>
    </x:row>
    <x:row r="783">
      <x:c r="A783" s="10" t="s">
        <x:v>217</x:v>
      </x:c>
      <x:c r="B783" s="10" t="s">
        <x:v>105</x:v>
      </x:c>
      <x:c r="C783" s="10" t="s">
        <x:v>106</x:v>
      </x:c>
      <x:c r="D783" s="12">
        <x:v>328.50740314900003</x:v>
      </x:c>
      <x:c r="E783" s="10" t="s">
        <x:v>218</x:v>
      </x:c>
      <x:c r="F783" s="10" t="s">
        <x:v>145</x:v>
      </x:c>
      <x:c r="G783" s="10"/>
      <x:c r="H783" s="10" t="s">
        <x:v>146</x:v>
      </x:c>
      <x:c r="I783" s="10" t="s">
        <x:v>147</x:v>
      </x:c>
      <x:c r="J783" s="10" t="s">
        <x:v>219</x:v>
      </x:c>
      <x:c r="K783" s="10" t="s">
        <x:v>54</x:v>
      </x:c>
      <x:c r="L783" s="10" t="s">
        <x:v>210</x:v>
      </x:c>
      <x:c r="M783" s="10" t="s">
        <x:v>165</x:v>
      </x:c>
      <x:c r="N783" s="13">
        <x:v>4.16666667E-2</x:v>
      </x:c>
      <x:c r="O783" s="13">
        <x:v>0.11111111110000001</x:v>
      </x:c>
      <x:c r="P783" s="13">
        <x:v>4.6296295999999999E-3</x:v>
      </x:c>
      <x:c r="Q783" s="11" t="b">
        <x:v>0</x:v>
      </x:c>
      <x:c r="R783" s="10"/>
      <x:c r="S783" s="10"/>
      <x:c r="T783" s="12" t="n">
        <x:f t="shared" ca="1" si="52">(COUNTIF($D$758:$D$784,"&lt;"&amp;D783)+(COUNTIF($D$758:$D$784,"="&amp;D783)-1)/2)/26*100</x:f>
        <x:v>65.38461538461539</x:v>
      </x:c>
      <x:c r="U783" s="12" t="n">
        <x:f t="shared" ca="1" si="53">T783*N783</x:f>
        <x:v>2.7243589765384617</x:v>
      </x:c>
      <x:c r="V783" s="12" t="n">
        <x:f t="shared" ca="1" si="54">U783/9</x:f>
        <x:v>0.30270655294871796</x:v>
      </x:c>
    </x:row>
    <x:row r="784">
      <x:c r="A784" s="10" t="s">
        <x:v>217</x:v>
      </x:c>
      <x:c r="B784" s="10" t="s">
        <x:v>107</x:v>
      </x:c>
      <x:c r="C784" s="10" t="s">
        <x:v>108</x:v>
      </x:c>
      <x:c r="D784" s="12">
        <x:v>106.8373899865</x:v>
      </x:c>
      <x:c r="E784" s="10" t="s">
        <x:v>218</x:v>
      </x:c>
      <x:c r="F784" s="10" t="s">
        <x:v>145</x:v>
      </x:c>
      <x:c r="G784" s="10"/>
      <x:c r="H784" s="10" t="s">
        <x:v>146</x:v>
      </x:c>
      <x:c r="I784" s="10" t="s">
        <x:v>147</x:v>
      </x:c>
      <x:c r="J784" s="10" t="s">
        <x:v>219</x:v>
      </x:c>
      <x:c r="K784" s="10" t="s">
        <x:v>54</x:v>
      </x:c>
      <x:c r="L784" s="10" t="s">
        <x:v>210</x:v>
      </x:c>
      <x:c r="M784" s="10" t="s">
        <x:v>165</x:v>
      </x:c>
      <x:c r="N784" s="13">
        <x:v>4.16666667E-2</x:v>
      </x:c>
      <x:c r="O784" s="13">
        <x:v>0.11111111110000001</x:v>
      </x:c>
      <x:c r="P784" s="13">
        <x:v>4.6296295999999999E-3</x:v>
      </x:c>
      <x:c r="Q784" s="11" t="b">
        <x:v>0</x:v>
      </x:c>
      <x:c r="R784" s="10"/>
      <x:c r="S784" s="10"/>
      <x:c r="T784" s="12" t="n">
        <x:f t="shared" ca="1" si="52">(COUNTIF($D$758:$D$784,"&lt;"&amp;D784)+(COUNTIF($D$758:$D$784,"="&amp;D784)-1)/2)/26*100</x:f>
        <x:v>11.538461538461538</x:v>
      </x:c>
      <x:c r="U784" s="12" t="n">
        <x:f t="shared" ca="1" si="53">T784*N784</x:f>
        <x:v>0.4807692311538462</x:v>
      </x:c>
      <x:c r="V784" s="12" t="n">
        <x:f t="shared" ca="1" si="54">U784/9</x:f>
        <x:v>0.05341880346153846</x:v>
      </x:c>
    </x:row>
    <x:row r="785">
      <x:c r="A785" s="10" t="s">
        <x:v>220</x:v>
      </x:c>
      <x:c r="B785" s="10" t="s">
        <x:v>48</x:v>
      </x:c>
      <x:c r="C785" s="10" t="s">
        <x:v>49</x:v>
      </x:c>
      <x:c r="D785" s="12">
        <x:v>7.3</x:v>
      </x:c>
      <x:c r="E785" s="10" t="s">
        <x:v>221</x:v>
      </x:c>
      <x:c r="F785" s="10" t="s">
        <x:v>145</x:v>
      </x:c>
      <x:c r="G785" s="10"/>
      <x:c r="H785" s="10" t="s">
        <x:v>146</x:v>
      </x:c>
      <x:c r="I785" s="10" t="s">
        <x:v>147</x:v>
      </x:c>
      <x:c r="J785" s="10" t="s">
        <x:v>222</x:v>
      </x:c>
      <x:c r="K785" s="10" t="s">
        <x:v>54</x:v>
      </x:c>
      <x:c r="L785" s="10" t="s">
        <x:v>210</x:v>
      </x:c>
      <x:c r="M785" s="10" t="s">
        <x:v>165</x:v>
      </x:c>
      <x:c r="N785" s="13">
        <x:v>4.16666667E-2</x:v>
      </x:c>
      <x:c r="O785" s="13">
        <x:v>0.11111111110000001</x:v>
      </x:c>
      <x:c r="P785" s="13">
        <x:v>4.6296295999999999E-3</x:v>
      </x:c>
      <x:c r="Q785" s="11" t="b">
        <x:v>0</x:v>
      </x:c>
      <x:c r="R785" s="10"/>
      <x:c r="S785" s="10"/>
      <x:c r="T785" s="12" t="n">
        <x:f t="shared" ref="T785:T811" ca="1" si="55">(COUNTIF($D$785:$D$811,"&lt;"&amp;D785)+(COUNTIF($D$785:$D$811,"="&amp;D785)-1)/2)/26*100</x:f>
        <x:v>59.61538461538461</x:v>
      </x:c>
      <x:c r="U785" s="12" t="n">
        <x:f t="shared" ca="1" si="53">T785*N785</x:f>
        <x:v>2.4839743609615383</x:v>
      </x:c>
      <x:c r="V785" s="12" t="n">
        <x:f t="shared" ca="1" si="54">U785/9</x:f>
        <x:v>0.2759971512179487</x:v>
      </x:c>
    </x:row>
    <x:row r="786">
      <x:c r="A786" s="10" t="s">
        <x:v>220</x:v>
      </x:c>
      <x:c r="B786" s="10" t="s">
        <x:v>57</x:v>
      </x:c>
      <x:c r="C786" s="10" t="s">
        <x:v>58</x:v>
      </x:c>
      <x:c r="D786" s="12">
        <x:v>6.5</x:v>
      </x:c>
      <x:c r="E786" s="10" t="s">
        <x:v>221</x:v>
      </x:c>
      <x:c r="F786" s="10" t="s">
        <x:v>145</x:v>
      </x:c>
      <x:c r="G786" s="10"/>
      <x:c r="H786" s="10" t="s">
        <x:v>146</x:v>
      </x:c>
      <x:c r="I786" s="10" t="s">
        <x:v>147</x:v>
      </x:c>
      <x:c r="J786" s="10" t="s">
        <x:v>222</x:v>
      </x:c>
      <x:c r="K786" s="10" t="s">
        <x:v>54</x:v>
      </x:c>
      <x:c r="L786" s="10" t="s">
        <x:v>210</x:v>
      </x:c>
      <x:c r="M786" s="10" t="s">
        <x:v>165</x:v>
      </x:c>
      <x:c r="N786" s="13">
        <x:v>4.16666667E-2</x:v>
      </x:c>
      <x:c r="O786" s="13">
        <x:v>0.11111111110000001</x:v>
      </x:c>
      <x:c r="P786" s="13">
        <x:v>4.6296295999999999E-3</x:v>
      </x:c>
      <x:c r="Q786" s="11" t="b">
        <x:v>0</x:v>
      </x:c>
      <x:c r="R786" s="10"/>
      <x:c r="S786" s="10"/>
      <x:c r="T786" s="12" t="n">
        <x:f t="shared" ca="1" si="55">(COUNTIF($D$785:$D$811,"&lt;"&amp;D786)+(COUNTIF($D$785:$D$811,"="&amp;D786)-1)/2)/26*100</x:f>
        <x:v>30.76923076923077</x:v>
      </x:c>
      <x:c r="U786" s="12" t="n">
        <x:f t="shared" ca="1" si="53">T786*N786</x:f>
        <x:v>1.282051283076923</x:v>
      </x:c>
      <x:c r="V786" s="12" t="n">
        <x:f t="shared" ca="1" si="54">U786/9</x:f>
        <x:v>0.14245014256410257</x:v>
      </x:c>
    </x:row>
    <x:row r="787">
      <x:c r="A787" s="10" t="s">
        <x:v>220</x:v>
      </x:c>
      <x:c r="B787" s="10" t="s">
        <x:v>59</x:v>
      </x:c>
      <x:c r="C787" s="10" t="s">
        <x:v>60</x:v>
      </x:c>
      <x:c r="D787" s="12">
        <x:v>2.8</x:v>
      </x:c>
      <x:c r="E787" s="10" t="s">
        <x:v>221</x:v>
      </x:c>
      <x:c r="F787" s="10" t="s">
        <x:v>145</x:v>
      </x:c>
      <x:c r="G787" s="10"/>
      <x:c r="H787" s="10" t="s">
        <x:v>146</x:v>
      </x:c>
      <x:c r="I787" s="10" t="s">
        <x:v>147</x:v>
      </x:c>
      <x:c r="J787" s="10" t="s">
        <x:v>222</x:v>
      </x:c>
      <x:c r="K787" s="10" t="s">
        <x:v>54</x:v>
      </x:c>
      <x:c r="L787" s="10" t="s">
        <x:v>210</x:v>
      </x:c>
      <x:c r="M787" s="10" t="s">
        <x:v>165</x:v>
      </x:c>
      <x:c r="N787" s="13">
        <x:v>4.16666667E-2</x:v>
      </x:c>
      <x:c r="O787" s="13">
        <x:v>0.11111111110000001</x:v>
      </x:c>
      <x:c r="P787" s="13">
        <x:v>4.6296295999999999E-3</x:v>
      </x:c>
      <x:c r="Q787" s="11" t="b">
        <x:v>0</x:v>
      </x:c>
      <x:c r="R787" s="10"/>
      <x:c r="S787" s="10"/>
      <x:c r="T787" s="12" t="n">
        <x:f t="shared" ca="1" si="55">(COUNTIF($D$785:$D$811,"&lt;"&amp;D787)+(COUNTIF($D$785:$D$811,"="&amp;D787)-1)/2)/26*100</x:f>
        <x:v>3.8461538461538463</x:v>
      </x:c>
      <x:c r="U787" s="12" t="n">
        <x:f t="shared" ca="1" si="53">T787*N787</x:f>
        <x:v>0.16025641038461538</x:v>
      </x:c>
      <x:c r="V787" s="12" t="n">
        <x:f t="shared" ca="1" si="54">U787/9</x:f>
        <x:v>0.01780626782051282</x:v>
      </x:c>
    </x:row>
    <x:row r="788">
      <x:c r="A788" s="10" t="s">
        <x:v>220</x:v>
      </x:c>
      <x:c r="B788" s="10" t="s">
        <x:v>61</x:v>
      </x:c>
      <x:c r="C788" s="10" t="s">
        <x:v>62</x:v>
      </x:c>
      <x:c r="D788" s="12">
        <x:v>10.5</x:v>
      </x:c>
      <x:c r="E788" s="10" t="s">
        <x:v>221</x:v>
      </x:c>
      <x:c r="F788" s="10" t="s">
        <x:v>145</x:v>
      </x:c>
      <x:c r="G788" s="10"/>
      <x:c r="H788" s="10" t="s">
        <x:v>146</x:v>
      </x:c>
      <x:c r="I788" s="10" t="s">
        <x:v>147</x:v>
      </x:c>
      <x:c r="J788" s="10" t="s">
        <x:v>222</x:v>
      </x:c>
      <x:c r="K788" s="10" t="s">
        <x:v>54</x:v>
      </x:c>
      <x:c r="L788" s="10" t="s">
        <x:v>210</x:v>
      </x:c>
      <x:c r="M788" s="10" t="s">
        <x:v>165</x:v>
      </x:c>
      <x:c r="N788" s="13">
        <x:v>4.16666667E-2</x:v>
      </x:c>
      <x:c r="O788" s="13">
        <x:v>0.11111111110000001</x:v>
      </x:c>
      <x:c r="P788" s="13">
        <x:v>4.6296295999999999E-3</x:v>
      </x:c>
      <x:c r="Q788" s="11" t="b">
        <x:v>0</x:v>
      </x:c>
      <x:c r="R788" s="10"/>
      <x:c r="S788" s="10"/>
      <x:c r="T788" s="12" t="n">
        <x:f t="shared" ca="1" si="55">(COUNTIF($D$785:$D$811,"&lt;"&amp;D788)+(COUNTIF($D$785:$D$811,"="&amp;D788)-1)/2)/26*100</x:f>
        <x:v>92.3076923076923</x:v>
      </x:c>
      <x:c r="U788" s="12" t="n">
        <x:f t="shared" ca="1" si="53">T788*N788</x:f>
        <x:v>3.8461538492307694</x:v>
      </x:c>
      <x:c r="V788" s="12" t="n">
        <x:f t="shared" ca="1" si="54">U788/9</x:f>
        <x:v>0.4273504276923077</x:v>
      </x:c>
    </x:row>
    <x:row r="789">
      <x:c r="A789" s="10" t="s">
        <x:v>220</x:v>
      </x:c>
      <x:c r="B789" s="10" t="s">
        <x:v>63</x:v>
      </x:c>
      <x:c r="C789" s="10" t="s">
        <x:v>64</x:v>
      </x:c>
      <x:c r="D789" s="12">
        <x:v>4.3</x:v>
      </x:c>
      <x:c r="E789" s="10" t="s">
        <x:v>221</x:v>
      </x:c>
      <x:c r="F789" s="10" t="s">
        <x:v>145</x:v>
      </x:c>
      <x:c r="G789" s="10"/>
      <x:c r="H789" s="10" t="s">
        <x:v>146</x:v>
      </x:c>
      <x:c r="I789" s="10" t="s">
        <x:v>147</x:v>
      </x:c>
      <x:c r="J789" s="10" t="s">
        <x:v>222</x:v>
      </x:c>
      <x:c r="K789" s="10" t="s">
        <x:v>54</x:v>
      </x:c>
      <x:c r="L789" s="10" t="s">
        <x:v>210</x:v>
      </x:c>
      <x:c r="M789" s="10" t="s">
        <x:v>165</x:v>
      </x:c>
      <x:c r="N789" s="13">
        <x:v>4.16666667E-2</x:v>
      </x:c>
      <x:c r="O789" s="13">
        <x:v>0.11111111110000001</x:v>
      </x:c>
      <x:c r="P789" s="13">
        <x:v>4.6296295999999999E-3</x:v>
      </x:c>
      <x:c r="Q789" s="11" t="b">
        <x:v>0</x:v>
      </x:c>
      <x:c r="R789" s="10"/>
      <x:c r="S789" s="10"/>
      <x:c r="T789" s="12" t="n">
        <x:f t="shared" ca="1" si="55">(COUNTIF($D$785:$D$811,"&lt;"&amp;D789)+(COUNTIF($D$785:$D$811,"="&amp;D789)-1)/2)/26*100</x:f>
        <x:v>15.384615384615385</x:v>
      </x:c>
      <x:c r="U789" s="12" t="n">
        <x:f t="shared" ca="1" si="53">T789*N789</x:f>
        <x:v>0.6410256415384615</x:v>
      </x:c>
      <x:c r="V789" s="12" t="n">
        <x:f t="shared" ca="1" si="54">U789/9</x:f>
        <x:v>0.07122507128205129</x:v>
      </x:c>
    </x:row>
    <x:row r="790">
      <x:c r="A790" s="10" t="s">
        <x:v>220</x:v>
      </x:c>
      <x:c r="B790" s="10" t="s">
        <x:v>65</x:v>
      </x:c>
      <x:c r="C790" s="10" t="s">
        <x:v>66</x:v>
      </x:c>
      <x:c r="D790" s="12">
        <x:v>8.8000000000000007</x:v>
      </x:c>
      <x:c r="E790" s="10" t="s">
        <x:v>221</x:v>
      </x:c>
      <x:c r="F790" s="10" t="s">
        <x:v>145</x:v>
      </x:c>
      <x:c r="G790" s="10"/>
      <x:c r="H790" s="10" t="s">
        <x:v>146</x:v>
      </x:c>
      <x:c r="I790" s="10" t="s">
        <x:v>147</x:v>
      </x:c>
      <x:c r="J790" s="10" t="s">
        <x:v>222</x:v>
      </x:c>
      <x:c r="K790" s="10" t="s">
        <x:v>54</x:v>
      </x:c>
      <x:c r="L790" s="10" t="s">
        <x:v>210</x:v>
      </x:c>
      <x:c r="M790" s="10" t="s">
        <x:v>165</x:v>
      </x:c>
      <x:c r="N790" s="13">
        <x:v>4.16666667E-2</x:v>
      </x:c>
      <x:c r="O790" s="13">
        <x:v>0.11111111110000001</x:v>
      </x:c>
      <x:c r="P790" s="13">
        <x:v>4.6296295999999999E-3</x:v>
      </x:c>
      <x:c r="Q790" s="11" t="b">
        <x:v>0</x:v>
      </x:c>
      <x:c r="R790" s="10"/>
      <x:c r="S790" s="10"/>
      <x:c r="T790" s="12" t="n">
        <x:f t="shared" ca="1" si="55">(COUNTIF($D$785:$D$811,"&lt;"&amp;D790)+(COUNTIF($D$785:$D$811,"="&amp;D790)-1)/2)/26*100</x:f>
        <x:v>80.76923076923077</x:v>
      </x:c>
      <x:c r="U790" s="12" t="n">
        <x:f t="shared" ca="1" si="53">T790*N790</x:f>
        <x:v>3.365384618076923</x:v>
      </x:c>
      <x:c r="V790" s="12" t="n">
        <x:f t="shared" ca="1" si="54">U790/9</x:f>
        <x:v>0.37393162423076926</x:v>
      </x:c>
    </x:row>
    <x:row r="791">
      <x:c r="A791" s="10" t="s">
        <x:v>220</x:v>
      </x:c>
      <x:c r="B791" s="10" t="s">
        <x:v>67</x:v>
      </x:c>
      <x:c r="C791" s="10" t="s">
        <x:v>68</x:v>
      </x:c>
      <x:c r="D791" s="12">
        <x:v>10.7</x:v>
      </x:c>
      <x:c r="E791" s="10" t="s">
        <x:v>221</x:v>
      </x:c>
      <x:c r="F791" s="10" t="s">
        <x:v>145</x:v>
      </x:c>
      <x:c r="G791" s="10"/>
      <x:c r="H791" s="10" t="s">
        <x:v>146</x:v>
      </x:c>
      <x:c r="I791" s="10" t="s">
        <x:v>147</x:v>
      </x:c>
      <x:c r="J791" s="10" t="s">
        <x:v>222</x:v>
      </x:c>
      <x:c r="K791" s="10" t="s">
        <x:v>54</x:v>
      </x:c>
      <x:c r="L791" s="10" t="s">
        <x:v>210</x:v>
      </x:c>
      <x:c r="M791" s="10" t="s">
        <x:v>165</x:v>
      </x:c>
      <x:c r="N791" s="13">
        <x:v>4.16666667E-2</x:v>
      </x:c>
      <x:c r="O791" s="13">
        <x:v>0.11111111110000001</x:v>
      </x:c>
      <x:c r="P791" s="13">
        <x:v>4.6296295999999999E-3</x:v>
      </x:c>
      <x:c r="Q791" s="11" t="b">
        <x:v>0</x:v>
      </x:c>
      <x:c r="R791" s="10"/>
      <x:c r="S791" s="10"/>
      <x:c r="T791" s="12" t="n">
        <x:f t="shared" ca="1" si="55">(COUNTIF($D$785:$D$811,"&lt;"&amp;D791)+(COUNTIF($D$785:$D$811,"="&amp;D791)-1)/2)/26*100</x:f>
        <x:v>96.15384615384616</x:v>
      </x:c>
      <x:c r="U791" s="12" t="n">
        <x:f t="shared" ca="1" si="53">T791*N791</x:f>
        <x:v>4.006410259615385</x:v>
      </x:c>
      <x:c r="V791" s="12" t="n">
        <x:f t="shared" ca="1" si="54">U791/9</x:f>
        <x:v>0.44515669551282055</x:v>
      </x:c>
    </x:row>
    <x:row r="792">
      <x:c r="A792" s="10" t="s">
        <x:v>220</x:v>
      </x:c>
      <x:c r="B792" s="10" t="s">
        <x:v>69</x:v>
      </x:c>
      <x:c r="C792" s="10" t="s">
        <x:v>70</x:v>
      </x:c>
      <x:c r="D792" s="12">
        <x:v>9.5</x:v>
      </x:c>
      <x:c r="E792" s="10" t="s">
        <x:v>221</x:v>
      </x:c>
      <x:c r="F792" s="10" t="s">
        <x:v>145</x:v>
      </x:c>
      <x:c r="G792" s="10"/>
      <x:c r="H792" s="10" t="s">
        <x:v>146</x:v>
      </x:c>
      <x:c r="I792" s="10" t="s">
        <x:v>147</x:v>
      </x:c>
      <x:c r="J792" s="10" t="s">
        <x:v>222</x:v>
      </x:c>
      <x:c r="K792" s="10" t="s">
        <x:v>54</x:v>
      </x:c>
      <x:c r="L792" s="10" t="s">
        <x:v>210</x:v>
      </x:c>
      <x:c r="M792" s="10" t="s">
        <x:v>165</x:v>
      </x:c>
      <x:c r="N792" s="13">
        <x:v>4.16666667E-2</x:v>
      </x:c>
      <x:c r="O792" s="13">
        <x:v>0.11111111110000001</x:v>
      </x:c>
      <x:c r="P792" s="13">
        <x:v>4.6296295999999999E-3</x:v>
      </x:c>
      <x:c r="Q792" s="11" t="b">
        <x:v>0</x:v>
      </x:c>
      <x:c r="R792" s="10"/>
      <x:c r="S792" s="10"/>
      <x:c r="T792" s="12" t="n">
        <x:f t="shared" ca="1" si="55">(COUNTIF($D$785:$D$811,"&lt;"&amp;D792)+(COUNTIF($D$785:$D$811,"="&amp;D792)-1)/2)/26*100</x:f>
        <x:v>88.46153846153845</x:v>
      </x:c>
      <x:c r="U792" s="12" t="n">
        <x:f t="shared" ca="1" si="53">T792*N792</x:f>
        <x:v>3.6858974388461534</x:v>
      </x:c>
      <x:c r="V792" s="12" t="n">
        <x:f t="shared" ca="1" si="54">U792/9</x:f>
        <x:v>0.4095441598717948</x:v>
      </x:c>
    </x:row>
    <x:row r="793">
      <x:c r="A793" s="10" t="s">
        <x:v>220</x:v>
      </x:c>
      <x:c r="B793" s="10" t="s">
        <x:v>71</x:v>
      </x:c>
      <x:c r="C793" s="10" t="s">
        <x:v>72</x:v>
      </x:c>
      <x:c r="D793" s="12">
        <x:v>4.8</x:v>
      </x:c>
      <x:c r="E793" s="10" t="s">
        <x:v>221</x:v>
      </x:c>
      <x:c r="F793" s="10" t="s">
        <x:v>145</x:v>
      </x:c>
      <x:c r="G793" s="10"/>
      <x:c r="H793" s="10" t="s">
        <x:v>146</x:v>
      </x:c>
      <x:c r="I793" s="10" t="s">
        <x:v>147</x:v>
      </x:c>
      <x:c r="J793" s="10" t="s">
        <x:v>222</x:v>
      </x:c>
      <x:c r="K793" s="10" t="s">
        <x:v>54</x:v>
      </x:c>
      <x:c r="L793" s="10" t="s">
        <x:v>210</x:v>
      </x:c>
      <x:c r="M793" s="10" t="s">
        <x:v>165</x:v>
      </x:c>
      <x:c r="N793" s="13">
        <x:v>4.16666667E-2</x:v>
      </x:c>
      <x:c r="O793" s="13">
        <x:v>0.11111111110000001</x:v>
      </x:c>
      <x:c r="P793" s="13">
        <x:v>4.6296295999999999E-3</x:v>
      </x:c>
      <x:c r="Q793" s="11" t="b">
        <x:v>0</x:v>
      </x:c>
      <x:c r="R793" s="10"/>
      <x:c r="S793" s="10"/>
      <x:c r="T793" s="12" t="n">
        <x:f t="shared" ca="1" si="55">(COUNTIF($D$785:$D$811,"&lt;"&amp;D793)+(COUNTIF($D$785:$D$811,"="&amp;D793)-1)/2)/26*100</x:f>
        <x:v>23.076923076923077</x:v>
      </x:c>
      <x:c r="U793" s="12" t="n">
        <x:f t="shared" ca="1" si="53">T793*N793</x:f>
        <x:v>0.9615384623076924</x:v>
      </x:c>
      <x:c r="V793" s="12" t="n">
        <x:f t="shared" ca="1" si="54">U793/9</x:f>
        <x:v>0.10683760692307692</x:v>
      </x:c>
    </x:row>
    <x:row r="794">
      <x:c r="A794" s="10" t="s">
        <x:v>220</x:v>
      </x:c>
      <x:c r="B794" s="10" t="s">
        <x:v>73</x:v>
      </x:c>
      <x:c r="C794" s="10" t="s">
        <x:v>74</x:v>
      </x:c>
      <x:c r="D794" s="12">
        <x:v>6.9</x:v>
      </x:c>
      <x:c r="E794" s="10" t="s">
        <x:v>221</x:v>
      </x:c>
      <x:c r="F794" s="10" t="s">
        <x:v>145</x:v>
      </x:c>
      <x:c r="G794" s="10"/>
      <x:c r="H794" s="10" t="s">
        <x:v>146</x:v>
      </x:c>
      <x:c r="I794" s="10" t="s">
        <x:v>147</x:v>
      </x:c>
      <x:c r="J794" s="10" t="s">
        <x:v>222</x:v>
      </x:c>
      <x:c r="K794" s="10" t="s">
        <x:v>54</x:v>
      </x:c>
      <x:c r="L794" s="10" t="s">
        <x:v>210</x:v>
      </x:c>
      <x:c r="M794" s="10" t="s">
        <x:v>165</x:v>
      </x:c>
      <x:c r="N794" s="13">
        <x:v>4.16666667E-2</x:v>
      </x:c>
      <x:c r="O794" s="13">
        <x:v>0.11111111110000001</x:v>
      </x:c>
      <x:c r="P794" s="13">
        <x:v>4.6296295999999999E-3</x:v>
      </x:c>
      <x:c r="Q794" s="11" t="b">
        <x:v>0</x:v>
      </x:c>
      <x:c r="R794" s="10"/>
      <x:c r="S794" s="10"/>
      <x:c r="T794" s="12" t="n">
        <x:f t="shared" ca="1" si="55">(COUNTIF($D$785:$D$811,"&lt;"&amp;D794)+(COUNTIF($D$785:$D$811,"="&amp;D794)-1)/2)/26*100</x:f>
        <x:v>44.230769230769226</x:v>
      </x:c>
      <x:c r="U794" s="12" t="n">
        <x:f t="shared" ca="1" si="53">T794*N794</x:f>
        <x:v>1.8429487194230767</x:v>
      </x:c>
      <x:c r="V794" s="12" t="n">
        <x:f t="shared" ca="1" si="54">U794/9</x:f>
        <x:v>0.2047720799358974</x:v>
      </x:c>
    </x:row>
    <x:row r="795">
      <x:c r="A795" s="10" t="s">
        <x:v>220</x:v>
      </x:c>
      <x:c r="B795" s="10" t="s">
        <x:v>75</x:v>
      </x:c>
      <x:c r="C795" s="10" t="s">
        <x:v>76</x:v>
      </x:c>
      <x:c r="D795" s="12">
        <x:v>8.4</x:v>
      </x:c>
      <x:c r="E795" s="10" t="s">
        <x:v>221</x:v>
      </x:c>
      <x:c r="F795" s="10" t="s">
        <x:v>145</x:v>
      </x:c>
      <x:c r="G795" s="10"/>
      <x:c r="H795" s="10" t="s">
        <x:v>146</x:v>
      </x:c>
      <x:c r="I795" s="10" t="s">
        <x:v>147</x:v>
      </x:c>
      <x:c r="J795" s="10" t="s">
        <x:v>222</x:v>
      </x:c>
      <x:c r="K795" s="10" t="s">
        <x:v>54</x:v>
      </x:c>
      <x:c r="L795" s="10" t="s">
        <x:v>210</x:v>
      </x:c>
      <x:c r="M795" s="10" t="s">
        <x:v>165</x:v>
      </x:c>
      <x:c r="N795" s="13">
        <x:v>4.16666667E-2</x:v>
      </x:c>
      <x:c r="O795" s="13">
        <x:v>0.11111111110000001</x:v>
      </x:c>
      <x:c r="P795" s="13">
        <x:v>4.6296295999999999E-3</x:v>
      </x:c>
      <x:c r="Q795" s="11" t="b">
        <x:v>0</x:v>
      </x:c>
      <x:c r="R795" s="10"/>
      <x:c r="S795" s="10"/>
      <x:c r="T795" s="12" t="n">
        <x:f t="shared" ca="1" si="55">(COUNTIF($D$785:$D$811,"&lt;"&amp;D795)+(COUNTIF($D$785:$D$811,"="&amp;D795)-1)/2)/26*100</x:f>
        <x:v>73.07692307692307</x:v>
      </x:c>
      <x:c r="U795" s="12" t="n">
        <x:f t="shared" ca="1" si="53">T795*N795</x:f>
        <x:v>3.044871797307692</x:v>
      </x:c>
      <x:c r="V795" s="12" t="n">
        <x:f t="shared" ca="1" si="54">U795/9</x:f>
        <x:v>0.3383190885897436</x:v>
      </x:c>
    </x:row>
    <x:row r="796">
      <x:c r="A796" s="10" t="s">
        <x:v>220</x:v>
      </x:c>
      <x:c r="B796" s="10" t="s">
        <x:v>77</x:v>
      </x:c>
      <x:c r="C796" s="10" t="s">
        <x:v>78</x:v>
      </x:c>
      <x:c r="D796" s="12">
        <x:v>7.4</x:v>
      </x:c>
      <x:c r="E796" s="10" t="s">
        <x:v>221</x:v>
      </x:c>
      <x:c r="F796" s="10" t="s">
        <x:v>145</x:v>
      </x:c>
      <x:c r="G796" s="10"/>
      <x:c r="H796" s="10" t="s">
        <x:v>146</x:v>
      </x:c>
      <x:c r="I796" s="10" t="s">
        <x:v>147</x:v>
      </x:c>
      <x:c r="J796" s="10" t="s">
        <x:v>222</x:v>
      </x:c>
      <x:c r="K796" s="10" t="s">
        <x:v>54</x:v>
      </x:c>
      <x:c r="L796" s="10" t="s">
        <x:v>210</x:v>
      </x:c>
      <x:c r="M796" s="10" t="s">
        <x:v>165</x:v>
      </x:c>
      <x:c r="N796" s="13">
        <x:v>4.16666667E-2</x:v>
      </x:c>
      <x:c r="O796" s="13">
        <x:v>0.11111111110000001</x:v>
      </x:c>
      <x:c r="P796" s="13">
        <x:v>4.6296295999999999E-3</x:v>
      </x:c>
      <x:c r="Q796" s="11" t="b">
        <x:v>0</x:v>
      </x:c>
      <x:c r="R796" s="10"/>
      <x:c r="S796" s="10"/>
      <x:c r="T796" s="12" t="n">
        <x:f t="shared" ca="1" si="55">(COUNTIF($D$785:$D$811,"&lt;"&amp;D796)+(COUNTIF($D$785:$D$811,"="&amp;D796)-1)/2)/26*100</x:f>
        <x:v>65.38461538461539</x:v>
      </x:c>
      <x:c r="U796" s="12" t="n">
        <x:f t="shared" ca="1" si="53">T796*N796</x:f>
        <x:v>2.7243589765384617</x:v>
      </x:c>
      <x:c r="V796" s="12" t="n">
        <x:f t="shared" ca="1" si="54">U796/9</x:f>
        <x:v>0.30270655294871796</x:v>
      </x:c>
    </x:row>
    <x:row r="797">
      <x:c r="A797" s="10" t="s">
        <x:v>220</x:v>
      </x:c>
      <x:c r="B797" s="10" t="s">
        <x:v>79</x:v>
      </x:c>
      <x:c r="C797" s="10" t="s">
        <x:v>80</x:v>
      </x:c>
      <x:c r="D797" s="12">
        <x:v>6.9</x:v>
      </x:c>
      <x:c r="E797" s="10" t="s">
        <x:v>221</x:v>
      </x:c>
      <x:c r="F797" s="10" t="s">
        <x:v>145</x:v>
      </x:c>
      <x:c r="G797" s="10"/>
      <x:c r="H797" s="10" t="s">
        <x:v>146</x:v>
      </x:c>
      <x:c r="I797" s="10" t="s">
        <x:v>147</x:v>
      </x:c>
      <x:c r="J797" s="10" t="s">
        <x:v>222</x:v>
      </x:c>
      <x:c r="K797" s="10" t="s">
        <x:v>54</x:v>
      </x:c>
      <x:c r="L797" s="10" t="s">
        <x:v>210</x:v>
      </x:c>
      <x:c r="M797" s="10" t="s">
        <x:v>165</x:v>
      </x:c>
      <x:c r="N797" s="13">
        <x:v>4.16666667E-2</x:v>
      </x:c>
      <x:c r="O797" s="13">
        <x:v>0.11111111110000001</x:v>
      </x:c>
      <x:c r="P797" s="13">
        <x:v>4.6296295999999999E-3</x:v>
      </x:c>
      <x:c r="Q797" s="11" t="b">
        <x:v>0</x:v>
      </x:c>
      <x:c r="R797" s="10"/>
      <x:c r="S797" s="10"/>
      <x:c r="T797" s="12" t="n">
        <x:f t="shared" ca="1" si="55">(COUNTIF($D$785:$D$811,"&lt;"&amp;D797)+(COUNTIF($D$785:$D$811,"="&amp;D797)-1)/2)/26*100</x:f>
        <x:v>44.230769230769226</x:v>
      </x:c>
      <x:c r="U797" s="12" t="n">
        <x:f t="shared" ca="1" si="53">T797*N797</x:f>
        <x:v>1.8429487194230767</x:v>
      </x:c>
      <x:c r="V797" s="12" t="n">
        <x:f t="shared" ca="1" si="54">U797/9</x:f>
        <x:v>0.2047720799358974</x:v>
      </x:c>
    </x:row>
    <x:row r="798">
      <x:c r="A798" s="10" t="s">
        <x:v>220</x:v>
      </x:c>
      <x:c r="B798" s="10" t="s">
        <x:v>81</x:v>
      </x:c>
      <x:c r="C798" s="10" t="s">
        <x:v>82</x:v>
      </x:c>
      <x:c r="D798" s="12">
        <x:v>6.7</x:v>
      </x:c>
      <x:c r="E798" s="10" t="s">
        <x:v>221</x:v>
      </x:c>
      <x:c r="F798" s="10" t="s">
        <x:v>145</x:v>
      </x:c>
      <x:c r="G798" s="10"/>
      <x:c r="H798" s="10" t="s">
        <x:v>146</x:v>
      </x:c>
      <x:c r="I798" s="10" t="s">
        <x:v>147</x:v>
      </x:c>
      <x:c r="J798" s="10" t="s">
        <x:v>222</x:v>
      </x:c>
      <x:c r="K798" s="10" t="s">
        <x:v>54</x:v>
      </x:c>
      <x:c r="L798" s="10" t="s">
        <x:v>210</x:v>
      </x:c>
      <x:c r="M798" s="10" t="s">
        <x:v>165</x:v>
      </x:c>
      <x:c r="N798" s="13">
        <x:v>4.16666667E-2</x:v>
      </x:c>
      <x:c r="O798" s="13">
        <x:v>0.11111111110000001</x:v>
      </x:c>
      <x:c r="P798" s="13">
        <x:v>4.6296295999999999E-3</x:v>
      </x:c>
      <x:c r="Q798" s="11" t="b">
        <x:v>0</x:v>
      </x:c>
      <x:c r="R798" s="10"/>
      <x:c r="S798" s="10"/>
      <x:c r="T798" s="12" t="n">
        <x:f t="shared" ca="1" si="55">(COUNTIF($D$785:$D$811,"&lt;"&amp;D798)+(COUNTIF($D$785:$D$811,"="&amp;D798)-1)/2)/26*100</x:f>
        <x:v>34.61538461538461</x:v>
      </x:c>
      <x:c r="U798" s="12" t="n">
        <x:f t="shared" ca="1" si="53">T798*N798</x:f>
        <x:v>1.4423076934615384</x:v>
      </x:c>
      <x:c r="V798" s="12" t="n">
        <x:f t="shared" ca="1" si="54">U798/9</x:f>
        <x:v>0.16025641038461538</x:v>
      </x:c>
    </x:row>
    <x:row r="799">
      <x:c r="A799" s="10" t="s">
        <x:v>220</x:v>
      </x:c>
      <x:c r="B799" s="10" t="s">
        <x:v>83</x:v>
      </x:c>
      <x:c r="C799" s="10" t="s">
        <x:v>84</x:v>
      </x:c>
      <x:c r="D799" s="12">
        <x:v>6.95</x:v>
      </x:c>
      <x:c r="E799" s="10" t="s">
        <x:v>221</x:v>
      </x:c>
      <x:c r="F799" s="10" t="s">
        <x:v>145</x:v>
      </x:c>
      <x:c r="G799" s="10"/>
      <x:c r="H799" s="10" t="s">
        <x:v>146</x:v>
      </x:c>
      <x:c r="I799" s="10" t="s">
        <x:v>147</x:v>
      </x:c>
      <x:c r="J799" s="10" t="s">
        <x:v>222</x:v>
      </x:c>
      <x:c r="K799" s="10" t="s">
        <x:v>54</x:v>
      </x:c>
      <x:c r="L799" s="10" t="s">
        <x:v>210</x:v>
      </x:c>
      <x:c r="M799" s="10" t="s">
        <x:v>165</x:v>
      </x:c>
      <x:c r="N799" s="13">
        <x:v>4.16666667E-2</x:v>
      </x:c>
      <x:c r="O799" s="13">
        <x:v>0.11111111110000001</x:v>
      </x:c>
      <x:c r="P799" s="13">
        <x:v>4.6296295999999999E-3</x:v>
      </x:c>
      <x:c r="Q799" s="11" t="b">
        <x:v>1</x:v>
      </x:c>
      <x:c r="R799" s="10" t="s">
        <x:v>196</x:v>
      </x:c>
      <x:c r="S799" s="10"/>
      <x:c r="T799" s="12" t="n">
        <x:f t="shared" ca="1" si="55">(COUNTIF($D$785:$D$811,"&lt;"&amp;D799)+(COUNTIF($D$785:$D$811,"="&amp;D799)-1)/2)/26*100</x:f>
        <x:v>50</x:v>
      </x:c>
      <x:c r="U799" s="12" t="n">
        <x:f t="shared" ca="1" si="53">T799*N799</x:f>
        <x:v>2.083333335</x:v>
      </x:c>
      <x:c r="V799" s="12" t="n">
        <x:f t="shared" ca="1" si="54">U799/9</x:f>
        <x:v>0.23148148166666666</x:v>
      </x:c>
    </x:row>
    <x:row r="800">
      <x:c r="A800" s="10" t="s">
        <x:v>220</x:v>
      </x:c>
      <x:c r="B800" s="10" t="s">
        <x:v>85</x:v>
      </x:c>
      <x:c r="C800" s="10" t="s">
        <x:v>86</x:v>
      </x:c>
      <x:c r="D800" s="12">
        <x:v>4.4000000000000004</x:v>
      </x:c>
      <x:c r="E800" s="10" t="s">
        <x:v>221</x:v>
      </x:c>
      <x:c r="F800" s="10" t="s">
        <x:v>145</x:v>
      </x:c>
      <x:c r="G800" s="10"/>
      <x:c r="H800" s="10" t="s">
        <x:v>146</x:v>
      </x:c>
      <x:c r="I800" s="10" t="s">
        <x:v>147</x:v>
      </x:c>
      <x:c r="J800" s="10" t="s">
        <x:v>222</x:v>
      </x:c>
      <x:c r="K800" s="10" t="s">
        <x:v>54</x:v>
      </x:c>
      <x:c r="L800" s="10" t="s">
        <x:v>210</x:v>
      </x:c>
      <x:c r="M800" s="10" t="s">
        <x:v>165</x:v>
      </x:c>
      <x:c r="N800" s="13">
        <x:v>4.16666667E-2</x:v>
      </x:c>
      <x:c r="O800" s="13">
        <x:v>0.11111111110000001</x:v>
      </x:c>
      <x:c r="P800" s="13">
        <x:v>4.6296295999999999E-3</x:v>
      </x:c>
      <x:c r="Q800" s="11" t="b">
        <x:v>0</x:v>
      </x:c>
      <x:c r="R800" s="10"/>
      <x:c r="S800" s="10"/>
      <x:c r="T800" s="12" t="n">
        <x:f t="shared" ca="1" si="55">(COUNTIF($D$785:$D$811,"&lt;"&amp;D800)+(COUNTIF($D$785:$D$811,"="&amp;D800)-1)/2)/26*100</x:f>
        <x:v>19.230769230769234</x:v>
      </x:c>
      <x:c r="U800" s="12" t="n">
        <x:f t="shared" ca="1" si="53">T800*N800</x:f>
        <x:v>0.801282051923077</x:v>
      </x:c>
      <x:c r="V800" s="12" t="n">
        <x:f t="shared" ca="1" si="54">U800/9</x:f>
        <x:v>0.08903133910256411</x:v>
      </x:c>
    </x:row>
    <x:row r="801">
      <x:c r="A801" s="10" t="s">
        <x:v>220</x:v>
      </x:c>
      <x:c r="B801" s="10" t="s">
        <x:v>87</x:v>
      </x:c>
      <x:c r="C801" s="10" t="s">
        <x:v>88</x:v>
      </x:c>
      <x:c r="D801" s="12">
        <x:v>10.8</x:v>
      </x:c>
      <x:c r="E801" s="10" t="s">
        <x:v>221</x:v>
      </x:c>
      <x:c r="F801" s="10" t="s">
        <x:v>145</x:v>
      </x:c>
      <x:c r="G801" s="10"/>
      <x:c r="H801" s="10" t="s">
        <x:v>146</x:v>
      </x:c>
      <x:c r="I801" s="10" t="s">
        <x:v>147</x:v>
      </x:c>
      <x:c r="J801" s="10" t="s">
        <x:v>222</x:v>
      </x:c>
      <x:c r="K801" s="10" t="s">
        <x:v>54</x:v>
      </x:c>
      <x:c r="L801" s="10" t="s">
        <x:v>210</x:v>
      </x:c>
      <x:c r="M801" s="10" t="s">
        <x:v>165</x:v>
      </x:c>
      <x:c r="N801" s="13">
        <x:v>4.16666667E-2</x:v>
      </x:c>
      <x:c r="O801" s="13">
        <x:v>0.11111111110000001</x:v>
      </x:c>
      <x:c r="P801" s="13">
        <x:v>4.6296295999999999E-3</x:v>
      </x:c>
      <x:c r="Q801" s="11" t="b">
        <x:v>0</x:v>
      </x:c>
      <x:c r="R801" s="10"/>
      <x:c r="S801" s="10"/>
      <x:c r="T801" s="12" t="n">
        <x:f t="shared" ca="1" si="55">(COUNTIF($D$785:$D$811,"&lt;"&amp;D801)+(COUNTIF($D$785:$D$811,"="&amp;D801)-1)/2)/26*100</x:f>
        <x:v>100</x:v>
      </x:c>
      <x:c r="U801" s="12" t="n">
        <x:f t="shared" ca="1" si="53">T801*N801</x:f>
        <x:v>4.16666667</x:v>
      </x:c>
      <x:c r="V801" s="12" t="n">
        <x:f t="shared" ca="1" si="54">U801/9</x:f>
        <x:v>0.4629629633333333</x:v>
      </x:c>
    </x:row>
    <x:row r="802">
      <x:c r="A802" s="10" t="s">
        <x:v>220</x:v>
      </x:c>
      <x:c r="B802" s="10" t="s">
        <x:v>89</x:v>
      </x:c>
      <x:c r="C802" s="10" t="s">
        <x:v>90</x:v>
      </x:c>
      <x:c r="D802" s="12">
        <x:v>9.4</x:v>
      </x:c>
      <x:c r="E802" s="10" t="s">
        <x:v>221</x:v>
      </x:c>
      <x:c r="F802" s="10" t="s">
        <x:v>145</x:v>
      </x:c>
      <x:c r="G802" s="10"/>
      <x:c r="H802" s="10" t="s">
        <x:v>146</x:v>
      </x:c>
      <x:c r="I802" s="10" t="s">
        <x:v>147</x:v>
      </x:c>
      <x:c r="J802" s="10" t="s">
        <x:v>222</x:v>
      </x:c>
      <x:c r="K802" s="10" t="s">
        <x:v>54</x:v>
      </x:c>
      <x:c r="L802" s="10" t="s">
        <x:v>210</x:v>
      </x:c>
      <x:c r="M802" s="10" t="s">
        <x:v>165</x:v>
      </x:c>
      <x:c r="N802" s="13">
        <x:v>4.16666667E-2</x:v>
      </x:c>
      <x:c r="O802" s="13">
        <x:v>0.11111111110000001</x:v>
      </x:c>
      <x:c r="P802" s="13">
        <x:v>4.6296295999999999E-3</x:v>
      </x:c>
      <x:c r="Q802" s="11" t="b">
        <x:v>0</x:v>
      </x:c>
      <x:c r="R802" s="10"/>
      <x:c r="S802" s="10"/>
      <x:c r="T802" s="12" t="n">
        <x:f t="shared" ca="1" si="55">(COUNTIF($D$785:$D$811,"&lt;"&amp;D802)+(COUNTIF($D$785:$D$811,"="&amp;D802)-1)/2)/26*100</x:f>
        <x:v>84.61538461538461</x:v>
      </x:c>
      <x:c r="U802" s="12" t="n">
        <x:f t="shared" ca="1" si="53">T802*N802</x:f>
        <x:v>3.5256410284615383</x:v>
      </x:c>
      <x:c r="V802" s="12" t="n">
        <x:f t="shared" ca="1" si="54">U802/9</x:f>
        <x:v>0.391737892051282</x:v>
      </x:c>
    </x:row>
    <x:row r="803">
      <x:c r="A803" s="10" t="s">
        <x:v>220</x:v>
      </x:c>
      <x:c r="B803" s="10" t="s">
        <x:v>91</x:v>
      </x:c>
      <x:c r="C803" s="10" t="s">
        <x:v>92</x:v>
      </x:c>
      <x:c r="D803" s="12">
        <x:v>6.2</x:v>
      </x:c>
      <x:c r="E803" s="10" t="s">
        <x:v>221</x:v>
      </x:c>
      <x:c r="F803" s="10" t="s">
        <x:v>145</x:v>
      </x:c>
      <x:c r="G803" s="10"/>
      <x:c r="H803" s="10" t="s">
        <x:v>146</x:v>
      </x:c>
      <x:c r="I803" s="10" t="s">
        <x:v>147</x:v>
      </x:c>
      <x:c r="J803" s="10" t="s">
        <x:v>222</x:v>
      </x:c>
      <x:c r="K803" s="10" t="s">
        <x:v>54</x:v>
      </x:c>
      <x:c r="L803" s="10" t="s">
        <x:v>210</x:v>
      </x:c>
      <x:c r="M803" s="10" t="s">
        <x:v>165</x:v>
      </x:c>
      <x:c r="N803" s="13">
        <x:v>4.16666667E-2</x:v>
      </x:c>
      <x:c r="O803" s="13">
        <x:v>0.11111111110000001</x:v>
      </x:c>
      <x:c r="P803" s="13">
        <x:v>4.6296295999999999E-3</x:v>
      </x:c>
      <x:c r="Q803" s="11" t="b">
        <x:v>0</x:v>
      </x:c>
      <x:c r="R803" s="10"/>
      <x:c r="S803" s="10"/>
      <x:c r="T803" s="12" t="n">
        <x:f t="shared" ca="1" si="55">(COUNTIF($D$785:$D$811,"&lt;"&amp;D803)+(COUNTIF($D$785:$D$811,"="&amp;D803)-1)/2)/26*100</x:f>
        <x:v>26.923076923076923</x:v>
      </x:c>
      <x:c r="U803" s="12" t="n">
        <x:f t="shared" ca="1" si="53">T803*N803</x:f>
        <x:v>1.1217948726923077</x:v>
      </x:c>
      <x:c r="V803" s="12" t="n">
        <x:f t="shared" ca="1" si="54">U803/9</x:f>
        <x:v>0.12464387474358975</x:v>
      </x:c>
    </x:row>
    <x:row r="804">
      <x:c r="A804" s="10" t="s">
        <x:v>220</x:v>
      </x:c>
      <x:c r="B804" s="10" t="s">
        <x:v>93</x:v>
      </x:c>
      <x:c r="C804" s="10" t="s">
        <x:v>94</x:v>
      </x:c>
      <x:c r="D804" s="12">
        <x:v>7.6</x:v>
      </x:c>
      <x:c r="E804" s="10" t="s">
        <x:v>221</x:v>
      </x:c>
      <x:c r="F804" s="10" t="s">
        <x:v>145</x:v>
      </x:c>
      <x:c r="G804" s="10"/>
      <x:c r="H804" s="10" t="s">
        <x:v>146</x:v>
      </x:c>
      <x:c r="I804" s="10" t="s">
        <x:v>147</x:v>
      </x:c>
      <x:c r="J804" s="10" t="s">
        <x:v>222</x:v>
      </x:c>
      <x:c r="K804" s="10" t="s">
        <x:v>54</x:v>
      </x:c>
      <x:c r="L804" s="10" t="s">
        <x:v>210</x:v>
      </x:c>
      <x:c r="M804" s="10" t="s">
        <x:v>165</x:v>
      </x:c>
      <x:c r="N804" s="13">
        <x:v>4.16666667E-2</x:v>
      </x:c>
      <x:c r="O804" s="13">
        <x:v>0.11111111110000001</x:v>
      </x:c>
      <x:c r="P804" s="13">
        <x:v>4.6296295999999999E-3</x:v>
      </x:c>
      <x:c r="Q804" s="11" t="b">
        <x:v>0</x:v>
      </x:c>
      <x:c r="R804" s="10"/>
      <x:c r="S804" s="10"/>
      <x:c r="T804" s="12" t="n">
        <x:f t="shared" ca="1" si="55">(COUNTIF($D$785:$D$811,"&lt;"&amp;D804)+(COUNTIF($D$785:$D$811,"="&amp;D804)-1)/2)/26*100</x:f>
        <x:v>69.23076923076923</x:v>
      </x:c>
      <x:c r="U804" s="12" t="n">
        <x:f t="shared" ca="1" si="53">T804*N804</x:f>
        <x:v>2.884615386923077</x:v>
      </x:c>
      <x:c r="V804" s="12" t="n">
        <x:f t="shared" ca="1" si="54">U804/9</x:f>
        <x:v>0.32051282076923077</x:v>
      </x:c>
    </x:row>
    <x:row r="805">
      <x:c r="A805" s="10" t="s">
        <x:v>220</x:v>
      </x:c>
      <x:c r="B805" s="10" t="s">
        <x:v>95</x:v>
      </x:c>
      <x:c r="C805" s="10" t="s">
        <x:v>96</x:v>
      </x:c>
      <x:c r="D805" s="12">
        <x:v>8.6999999999999993</x:v>
      </x:c>
      <x:c r="E805" s="10" t="s">
        <x:v>221</x:v>
      </x:c>
      <x:c r="F805" s="10" t="s">
        <x:v>145</x:v>
      </x:c>
      <x:c r="G805" s="10"/>
      <x:c r="H805" s="10" t="s">
        <x:v>146</x:v>
      </x:c>
      <x:c r="I805" s="10" t="s">
        <x:v>147</x:v>
      </x:c>
      <x:c r="J805" s="10" t="s">
        <x:v>222</x:v>
      </x:c>
      <x:c r="K805" s="10" t="s">
        <x:v>54</x:v>
      </x:c>
      <x:c r="L805" s="10" t="s">
        <x:v>210</x:v>
      </x:c>
      <x:c r="M805" s="10" t="s">
        <x:v>165</x:v>
      </x:c>
      <x:c r="N805" s="13">
        <x:v>4.16666667E-2</x:v>
      </x:c>
      <x:c r="O805" s="13">
        <x:v>0.11111111110000001</x:v>
      </x:c>
      <x:c r="P805" s="13">
        <x:v>4.6296295999999999E-3</x:v>
      </x:c>
      <x:c r="Q805" s="11" t="b">
        <x:v>0</x:v>
      </x:c>
      <x:c r="R805" s="10"/>
      <x:c r="S805" s="10"/>
      <x:c r="T805" s="12" t="n">
        <x:f t="shared" ca="1" si="55">(COUNTIF($D$785:$D$811,"&lt;"&amp;D805)+(COUNTIF($D$785:$D$811,"="&amp;D805)-1)/2)/26*100</x:f>
        <x:v>76.92307692307693</x:v>
      </x:c>
      <x:c r="U805" s="12" t="n">
        <x:f t="shared" ca="1" si="53">T805*N805</x:f>
        <x:v>3.205128207692308</x:v>
      </x:c>
      <x:c r="V805" s="12" t="n">
        <x:f t="shared" ca="1" si="54">U805/9</x:f>
        <x:v>0.35612535641025644</x:v>
      </x:c>
    </x:row>
    <x:row r="806">
      <x:c r="A806" s="10" t="s">
        <x:v>220</x:v>
      </x:c>
      <x:c r="B806" s="10" t="s">
        <x:v>97</x:v>
      </x:c>
      <x:c r="C806" s="10" t="s">
        <x:v>98</x:v>
      </x:c>
      <x:c r="D806" s="12">
        <x:v>6.8</x:v>
      </x:c>
      <x:c r="E806" s="10" t="s">
        <x:v>221</x:v>
      </x:c>
      <x:c r="F806" s="10" t="s">
        <x:v>145</x:v>
      </x:c>
      <x:c r="G806" s="10"/>
      <x:c r="H806" s="10" t="s">
        <x:v>146</x:v>
      </x:c>
      <x:c r="I806" s="10" t="s">
        <x:v>147</x:v>
      </x:c>
      <x:c r="J806" s="10" t="s">
        <x:v>222</x:v>
      </x:c>
      <x:c r="K806" s="10" t="s">
        <x:v>54</x:v>
      </x:c>
      <x:c r="L806" s="10" t="s">
        <x:v>210</x:v>
      </x:c>
      <x:c r="M806" s="10" t="s">
        <x:v>165</x:v>
      </x:c>
      <x:c r="N806" s="13">
        <x:v>4.16666667E-2</x:v>
      </x:c>
      <x:c r="O806" s="13">
        <x:v>0.11111111110000001</x:v>
      </x:c>
      <x:c r="P806" s="13">
        <x:v>4.6296295999999999E-3</x:v>
      </x:c>
      <x:c r="Q806" s="11" t="b">
        <x:v>0</x:v>
      </x:c>
      <x:c r="R806" s="10"/>
      <x:c r="S806" s="10"/>
      <x:c r="T806" s="12" t="n">
        <x:f t="shared" ca="1" si="55">(COUNTIF($D$785:$D$811,"&lt;"&amp;D806)+(COUNTIF($D$785:$D$811,"="&amp;D806)-1)/2)/26*100</x:f>
        <x:v>38.46153846153847</x:v>
      </x:c>
      <x:c r="U806" s="12" t="n">
        <x:f t="shared" ca="1" si="53">T806*N806</x:f>
        <x:v>1.602564103846154</x:v>
      </x:c>
      <x:c r="V806" s="12" t="n">
        <x:f t="shared" ca="1" si="54">U806/9</x:f>
        <x:v>0.17806267820512822</x:v>
      </x:c>
    </x:row>
    <x:row r="807">
      <x:c r="A807" s="10" t="s">
        <x:v>220</x:v>
      </x:c>
      <x:c r="B807" s="10" t="s">
        <x:v>99</x:v>
      </x:c>
      <x:c r="C807" s="10" t="s">
        <x:v>100</x:v>
      </x:c>
      <x:c r="D807" s="12">
        <x:v>7</x:v>
      </x:c>
      <x:c r="E807" s="10" t="s">
        <x:v>221</x:v>
      </x:c>
      <x:c r="F807" s="10" t="s">
        <x:v>145</x:v>
      </x:c>
      <x:c r="G807" s="10"/>
      <x:c r="H807" s="10" t="s">
        <x:v>146</x:v>
      </x:c>
      <x:c r="I807" s="10" t="s">
        <x:v>147</x:v>
      </x:c>
      <x:c r="J807" s="10" t="s">
        <x:v>222</x:v>
      </x:c>
      <x:c r="K807" s="10" t="s">
        <x:v>54</x:v>
      </x:c>
      <x:c r="L807" s="10" t="s">
        <x:v>210</x:v>
      </x:c>
      <x:c r="M807" s="10" t="s">
        <x:v>165</x:v>
      </x:c>
      <x:c r="N807" s="13">
        <x:v>4.16666667E-2</x:v>
      </x:c>
      <x:c r="O807" s="13">
        <x:v>0.11111111110000001</x:v>
      </x:c>
      <x:c r="P807" s="13">
        <x:v>4.6296295999999999E-3</x:v>
      </x:c>
      <x:c r="Q807" s="11" t="b">
        <x:v>0</x:v>
      </x:c>
      <x:c r="R807" s="10"/>
      <x:c r="S807" s="10"/>
      <x:c r="T807" s="12" t="n">
        <x:f t="shared" ca="1" si="55">(COUNTIF($D$785:$D$811,"&lt;"&amp;D807)+(COUNTIF($D$785:$D$811,"="&amp;D807)-1)/2)/26*100</x:f>
        <x:v>53.84615384615385</x:v>
      </x:c>
      <x:c r="U807" s="12" t="n">
        <x:f t="shared" ca="1" si="53">T807*N807</x:f>
        <x:v>2.2435897453846154</x:v>
      </x:c>
      <x:c r="V807" s="12" t="n">
        <x:f t="shared" ca="1" si="54">U807/9</x:f>
        <x:v>0.2492877494871795</x:v>
      </x:c>
    </x:row>
    <x:row r="808">
      <x:c r="A808" s="10" t="s">
        <x:v>220</x:v>
      </x:c>
      <x:c r="B808" s="10" t="s">
        <x:v>101</x:v>
      </x:c>
      <x:c r="C808" s="10" t="s">
        <x:v>102</x:v>
      </x:c>
      <x:c r="D808" s="12">
        <x:v>1.4</x:v>
      </x:c>
      <x:c r="E808" s="10" t="s">
        <x:v>221</x:v>
      </x:c>
      <x:c r="F808" s="10" t="s">
        <x:v>145</x:v>
      </x:c>
      <x:c r="G808" s="10"/>
      <x:c r="H808" s="10" t="s">
        <x:v>146</x:v>
      </x:c>
      <x:c r="I808" s="10" t="s">
        <x:v>147</x:v>
      </x:c>
      <x:c r="J808" s="10" t="s">
        <x:v>222</x:v>
      </x:c>
      <x:c r="K808" s="10" t="s">
        <x:v>54</x:v>
      </x:c>
      <x:c r="L808" s="10" t="s">
        <x:v>210</x:v>
      </x:c>
      <x:c r="M808" s="10" t="s">
        <x:v>165</x:v>
      </x:c>
      <x:c r="N808" s="13">
        <x:v>4.16666667E-2</x:v>
      </x:c>
      <x:c r="O808" s="13">
        <x:v>0.11111111110000001</x:v>
      </x:c>
      <x:c r="P808" s="13">
        <x:v>4.6296295999999999E-3</x:v>
      </x:c>
      <x:c r="Q808" s="11" t="b">
        <x:v>0</x:v>
      </x:c>
      <x:c r="R808" s="10"/>
      <x:c r="S808" s="10"/>
      <x:c r="T808" s="12" t="n">
        <x:f t="shared" ca="1" si="55">(COUNTIF($D$785:$D$811,"&lt;"&amp;D808)+(COUNTIF($D$785:$D$811,"="&amp;D808)-1)/2)/26*100</x:f>
        <x:v>0</x:v>
      </x:c>
      <x:c r="U808" s="12" t="n">
        <x:f t="shared" ca="1" si="53">T808*N808</x:f>
        <x:v>0</x:v>
      </x:c>
      <x:c r="V808" s="12" t="n">
        <x:f t="shared" ca="1" si="54">U808/9</x:f>
        <x:v>0</x:v>
      </x:c>
    </x:row>
    <x:row r="809">
      <x:c r="A809" s="10" t="s">
        <x:v>220</x:v>
      </x:c>
      <x:c r="B809" s="10" t="s">
        <x:v>103</x:v>
      </x:c>
      <x:c r="C809" s="10" t="s">
        <x:v>104</x:v>
      </x:c>
      <x:c r="D809" s="12">
        <x:v>4</x:v>
      </x:c>
      <x:c r="E809" s="10" t="s">
        <x:v>221</x:v>
      </x:c>
      <x:c r="F809" s="10" t="s">
        <x:v>145</x:v>
      </x:c>
      <x:c r="G809" s="10"/>
      <x:c r="H809" s="10" t="s">
        <x:v>146</x:v>
      </x:c>
      <x:c r="I809" s="10" t="s">
        <x:v>147</x:v>
      </x:c>
      <x:c r="J809" s="10" t="s">
        <x:v>222</x:v>
      </x:c>
      <x:c r="K809" s="10" t="s">
        <x:v>54</x:v>
      </x:c>
      <x:c r="L809" s="10" t="s">
        <x:v>210</x:v>
      </x:c>
      <x:c r="M809" s="10" t="s">
        <x:v>165</x:v>
      </x:c>
      <x:c r="N809" s="13">
        <x:v>4.16666667E-2</x:v>
      </x:c>
      <x:c r="O809" s="13">
        <x:v>0.11111111110000001</x:v>
      </x:c>
      <x:c r="P809" s="13">
        <x:v>4.6296295999999999E-3</x:v>
      </x:c>
      <x:c r="Q809" s="11" t="b">
        <x:v>0</x:v>
      </x:c>
      <x:c r="R809" s="10"/>
      <x:c r="S809" s="10"/>
      <x:c r="T809" s="12" t="n">
        <x:f t="shared" ca="1" si="55">(COUNTIF($D$785:$D$811,"&lt;"&amp;D809)+(COUNTIF($D$785:$D$811,"="&amp;D809)-1)/2)/26*100</x:f>
        <x:v>11.538461538461538</x:v>
      </x:c>
      <x:c r="U809" s="12" t="n">
        <x:f t="shared" ca="1" si="53">T809*N809</x:f>
        <x:v>0.4807692311538462</x:v>
      </x:c>
      <x:c r="V809" s="12" t="n">
        <x:f t="shared" ca="1" si="54">U809/9</x:f>
        <x:v>0.05341880346153846</x:v>
      </x:c>
    </x:row>
    <x:row r="810">
      <x:c r="A810" s="10" t="s">
        <x:v>220</x:v>
      </x:c>
      <x:c r="B810" s="10" t="s">
        <x:v>105</x:v>
      </x:c>
      <x:c r="C810" s="10" t="s">
        <x:v>106</x:v>
      </x:c>
      <x:c r="D810" s="12">
        <x:v>7.3</x:v>
      </x:c>
      <x:c r="E810" s="10" t="s">
        <x:v>221</x:v>
      </x:c>
      <x:c r="F810" s="10" t="s">
        <x:v>145</x:v>
      </x:c>
      <x:c r="G810" s="10"/>
      <x:c r="H810" s="10" t="s">
        <x:v>146</x:v>
      </x:c>
      <x:c r="I810" s="10" t="s">
        <x:v>147</x:v>
      </x:c>
      <x:c r="J810" s="10" t="s">
        <x:v>222</x:v>
      </x:c>
      <x:c r="K810" s="10" t="s">
        <x:v>54</x:v>
      </x:c>
      <x:c r="L810" s="10" t="s">
        <x:v>210</x:v>
      </x:c>
      <x:c r="M810" s="10" t="s">
        <x:v>165</x:v>
      </x:c>
      <x:c r="N810" s="13">
        <x:v>4.16666667E-2</x:v>
      </x:c>
      <x:c r="O810" s="13">
        <x:v>0.11111111110000001</x:v>
      </x:c>
      <x:c r="P810" s="13">
        <x:v>4.6296295999999999E-3</x:v>
      </x:c>
      <x:c r="Q810" s="11" t="b">
        <x:v>0</x:v>
      </x:c>
      <x:c r="R810" s="10"/>
      <x:c r="S810" s="10"/>
      <x:c r="T810" s="12" t="n">
        <x:f t="shared" ca="1" si="55">(COUNTIF($D$785:$D$811,"&lt;"&amp;D810)+(COUNTIF($D$785:$D$811,"="&amp;D810)-1)/2)/26*100</x:f>
        <x:v>59.61538461538461</x:v>
      </x:c>
      <x:c r="U810" s="12" t="n">
        <x:f t="shared" ca="1" si="53">T810*N810</x:f>
        <x:v>2.4839743609615383</x:v>
      </x:c>
      <x:c r="V810" s="12" t="n">
        <x:f t="shared" ca="1" si="54">U810/9</x:f>
        <x:v>0.2759971512179487</x:v>
      </x:c>
    </x:row>
    <x:row r="811">
      <x:c r="A811" s="10" t="s">
        <x:v>220</x:v>
      </x:c>
      <x:c r="B811" s="10" t="s">
        <x:v>107</x:v>
      </x:c>
      <x:c r="C811" s="10" t="s">
        <x:v>108</x:v>
      </x:c>
      <x:c r="D811" s="12">
        <x:v>3.4</x:v>
      </x:c>
      <x:c r="E811" s="10" t="s">
        <x:v>221</x:v>
      </x:c>
      <x:c r="F811" s="10" t="s">
        <x:v>145</x:v>
      </x:c>
      <x:c r="G811" s="10"/>
      <x:c r="H811" s="10" t="s">
        <x:v>146</x:v>
      </x:c>
      <x:c r="I811" s="10" t="s">
        <x:v>147</x:v>
      </x:c>
      <x:c r="J811" s="10" t="s">
        <x:v>222</x:v>
      </x:c>
      <x:c r="K811" s="10" t="s">
        <x:v>54</x:v>
      </x:c>
      <x:c r="L811" s="10" t="s">
        <x:v>210</x:v>
      </x:c>
      <x:c r="M811" s="10" t="s">
        <x:v>165</x:v>
      </x:c>
      <x:c r="N811" s="13">
        <x:v>4.16666667E-2</x:v>
      </x:c>
      <x:c r="O811" s="13">
        <x:v>0.11111111110000001</x:v>
      </x:c>
      <x:c r="P811" s="13">
        <x:v>4.6296295999999999E-3</x:v>
      </x:c>
      <x:c r="Q811" s="11" t="b">
        <x:v>0</x:v>
      </x:c>
      <x:c r="R811" s="10"/>
      <x:c r="S811" s="10"/>
      <x:c r="T811" s="12" t="n">
        <x:f t="shared" ca="1" si="55">(COUNTIF($D$785:$D$811,"&lt;"&amp;D811)+(COUNTIF($D$785:$D$811,"="&amp;D811)-1)/2)/26*100</x:f>
        <x:v>7.6923076923076925</x:v>
      </x:c>
      <x:c r="U811" s="12" t="n">
        <x:f t="shared" ca="1" si="53">T811*N811</x:f>
        <x:v>0.32051282076923077</x:v>
      </x:c>
      <x:c r="V811" s="12" t="n">
        <x:f t="shared" ca="1" si="54">U811/9</x:f>
        <x:v>0.03561253564102564</x:v>
      </x:c>
    </x:row>
    <x:row r="812">
      <x:c r="A812" s="10" t="s">
        <x:v>223</x:v>
      </x:c>
      <x:c r="B812" s="10" t="s">
        <x:v>48</x:v>
      </x:c>
      <x:c r="C812" s="10" t="s">
        <x:v>49</x:v>
      </x:c>
      <x:c r="D812" s="12">
        <x:v>4.4147806857000003</x:v>
      </x:c>
      <x:c r="E812" s="10" t="s">
        <x:v>224</x:v>
      </x:c>
      <x:c r="F812" s="10" t="s">
        <x:v>145</x:v>
      </x:c>
      <x:c r="G812" s="10"/>
      <x:c r="H812" s="10" t="s">
        <x:v>146</x:v>
      </x:c>
      <x:c r="I812" s="10" t="s">
        <x:v>147</x:v>
      </x:c>
      <x:c r="J812" s="10" t="s">
        <x:v>225</x:v>
      </x:c>
      <x:c r="K812" s="10" t="s">
        <x:v>54</x:v>
      </x:c>
      <x:c r="L812" s="10" t="s">
        <x:v>210</x:v>
      </x:c>
      <x:c r="M812" s="10" t="s">
        <x:v>165</x:v>
      </x:c>
      <x:c r="N812" s="13">
        <x:v>4.16666667E-2</x:v>
      </x:c>
      <x:c r="O812" s="13">
        <x:v>0.11111111110000001</x:v>
      </x:c>
      <x:c r="P812" s="13">
        <x:v>4.6296295999999999E-3</x:v>
      </x:c>
      <x:c r="Q812" s="11" t="b">
        <x:v>0</x:v>
      </x:c>
      <x:c r="R812" s="10"/>
      <x:c r="S812" s="10"/>
      <x:c r="T812" s="12" t="n">
        <x:f t="shared" ref="T812:T838" ca="1" si="56">(COUNTIF($D$812:$D$838,"&lt;"&amp;D812)+(COUNTIF($D$812:$D$838,"="&amp;D812)-1)/2)/26*100</x:f>
        <x:v>80.76923076923077</x:v>
      </x:c>
      <x:c r="U812" s="12" t="n">
        <x:f t="shared" ca="1" si="53">T812*N812</x:f>
        <x:v>3.365384618076923</x:v>
      </x:c>
      <x:c r="V812" s="12" t="n">
        <x:f t="shared" ca="1" si="54">U812/9</x:f>
        <x:v>0.37393162423076926</x:v>
      </x:c>
    </x:row>
    <x:row r="813">
      <x:c r="A813" s="10" t="s">
        <x:v>223</x:v>
      </x:c>
      <x:c r="B813" s="10" t="s">
        <x:v>57</x:v>
      </x:c>
      <x:c r="C813" s="10" t="s">
        <x:v>58</x:v>
      </x:c>
      <x:c r="D813" s="12">
        <x:v>3.1998012007000001</x:v>
      </x:c>
      <x:c r="E813" s="10" t="s">
        <x:v>224</x:v>
      </x:c>
      <x:c r="F813" s="10" t="s">
        <x:v>145</x:v>
      </x:c>
      <x:c r="G813" s="10"/>
      <x:c r="H813" s="10" t="s">
        <x:v>146</x:v>
      </x:c>
      <x:c r="I813" s="10" t="s">
        <x:v>147</x:v>
      </x:c>
      <x:c r="J813" s="10" t="s">
        <x:v>225</x:v>
      </x:c>
      <x:c r="K813" s="10" t="s">
        <x:v>54</x:v>
      </x:c>
      <x:c r="L813" s="10" t="s">
        <x:v>210</x:v>
      </x:c>
      <x:c r="M813" s="10" t="s">
        <x:v>165</x:v>
      </x:c>
      <x:c r="N813" s="13">
        <x:v>4.16666667E-2</x:v>
      </x:c>
      <x:c r="O813" s="13">
        <x:v>0.11111111110000001</x:v>
      </x:c>
      <x:c r="P813" s="13">
        <x:v>4.6296295999999999E-3</x:v>
      </x:c>
      <x:c r="Q813" s="11" t="b">
        <x:v>0</x:v>
      </x:c>
      <x:c r="R813" s="10"/>
      <x:c r="S813" s="10"/>
      <x:c r="T813" s="12" t="n">
        <x:f t="shared" ca="1" si="56">(COUNTIF($D$812:$D$838,"&lt;"&amp;D813)+(COUNTIF($D$812:$D$838,"="&amp;D813)-1)/2)/26*100</x:f>
        <x:v>73.07692307692307</x:v>
      </x:c>
      <x:c r="U813" s="12" t="n">
        <x:f t="shared" ca="1" si="53">T813*N813</x:f>
        <x:v>3.044871797307692</x:v>
      </x:c>
      <x:c r="V813" s="12" t="n">
        <x:f t="shared" ca="1" si="54">U813/9</x:f>
        <x:v>0.3383190885897436</x:v>
      </x:c>
    </x:row>
    <x:row r="814">
      <x:c r="A814" s="10" t="s">
        <x:v>223</x:v>
      </x:c>
      <x:c r="B814" s="10" t="s">
        <x:v>59</x:v>
      </x:c>
      <x:c r="C814" s="10" t="s">
        <x:v>60</x:v>
      </x:c>
      <x:c r="D814" s="12">
        <x:v>0.38374752480000002</x:v>
      </x:c>
      <x:c r="E814" s="10" t="s">
        <x:v>224</x:v>
      </x:c>
      <x:c r="F814" s="10" t="s">
        <x:v>145</x:v>
      </x:c>
      <x:c r="G814" s="10"/>
      <x:c r="H814" s="10" t="s">
        <x:v>146</x:v>
      </x:c>
      <x:c r="I814" s="10" t="s">
        <x:v>147</x:v>
      </x:c>
      <x:c r="J814" s="10" t="s">
        <x:v>225</x:v>
      </x:c>
      <x:c r="K814" s="10" t="s">
        <x:v>54</x:v>
      </x:c>
      <x:c r="L814" s="10" t="s">
        <x:v>210</x:v>
      </x:c>
      <x:c r="M814" s="10" t="s">
        <x:v>165</x:v>
      </x:c>
      <x:c r="N814" s="13">
        <x:v>4.16666667E-2</x:v>
      </x:c>
      <x:c r="O814" s="13">
        <x:v>0.11111111110000001</x:v>
      </x:c>
      <x:c r="P814" s="13">
        <x:v>4.6296295999999999E-3</x:v>
      </x:c>
      <x:c r="Q814" s="11" t="b">
        <x:v>0</x:v>
      </x:c>
      <x:c r="R814" s="10"/>
      <x:c r="S814" s="10"/>
      <x:c r="T814" s="12" t="n">
        <x:f t="shared" ca="1" si="56">(COUNTIF($D$812:$D$838,"&lt;"&amp;D814)+(COUNTIF($D$812:$D$838,"="&amp;D814)-1)/2)/26*100</x:f>
        <x:v>3.8461538461538463</x:v>
      </x:c>
      <x:c r="U814" s="12" t="n">
        <x:f t="shared" ca="1" si="53">T814*N814</x:f>
        <x:v>0.16025641038461538</x:v>
      </x:c>
      <x:c r="V814" s="12" t="n">
        <x:f t="shared" ca="1" si="54">U814/9</x:f>
        <x:v>0.01780626782051282</x:v>
      </x:c>
    </x:row>
    <x:row r="815">
      <x:c r="A815" s="10" t="s">
        <x:v>223</x:v>
      </x:c>
      <x:c r="B815" s="10" t="s">
        <x:v>61</x:v>
      </x:c>
      <x:c r="C815" s="10" t="s">
        <x:v>62</x:v>
      </x:c>
      <x:c r="D815" s="12">
        <x:v>1.2842740640999999</x:v>
      </x:c>
      <x:c r="E815" s="10" t="s">
        <x:v>224</x:v>
      </x:c>
      <x:c r="F815" s="10" t="s">
        <x:v>145</x:v>
      </x:c>
      <x:c r="G815" s="10"/>
      <x:c r="H815" s="10" t="s">
        <x:v>146</x:v>
      </x:c>
      <x:c r="I815" s="10" t="s">
        <x:v>147</x:v>
      </x:c>
      <x:c r="J815" s="10" t="s">
        <x:v>225</x:v>
      </x:c>
      <x:c r="K815" s="10" t="s">
        <x:v>54</x:v>
      </x:c>
      <x:c r="L815" s="10" t="s">
        <x:v>210</x:v>
      </x:c>
      <x:c r="M815" s="10" t="s">
        <x:v>165</x:v>
      </x:c>
      <x:c r="N815" s="13">
        <x:v>4.16666667E-2</x:v>
      </x:c>
      <x:c r="O815" s="13">
        <x:v>0.11111111110000001</x:v>
      </x:c>
      <x:c r="P815" s="13">
        <x:v>4.6296295999999999E-3</x:v>
      </x:c>
      <x:c r="Q815" s="11" t="b">
        <x:v>0</x:v>
      </x:c>
      <x:c r="R815" s="10"/>
      <x:c r="S815" s="10"/>
      <x:c r="T815" s="12" t="n">
        <x:f t="shared" ca="1" si="56">(COUNTIF($D$812:$D$838,"&lt;"&amp;D815)+(COUNTIF($D$812:$D$838,"="&amp;D815)-1)/2)/26*100</x:f>
        <x:v>53.84615384615385</x:v>
      </x:c>
      <x:c r="U815" s="12" t="n">
        <x:f t="shared" ca="1" si="53">T815*N815</x:f>
        <x:v>2.2435897453846154</x:v>
      </x:c>
      <x:c r="V815" s="12" t="n">
        <x:f t="shared" ca="1" si="54">U815/9</x:f>
        <x:v>0.2492877494871795</x:v>
      </x:c>
    </x:row>
    <x:row r="816">
      <x:c r="A816" s="10" t="s">
        <x:v>223</x:v>
      </x:c>
      <x:c r="B816" s="10" t="s">
        <x:v>63</x:v>
      </x:c>
      <x:c r="C816" s="10" t="s">
        <x:v>64</x:v>
      </x:c>
      <x:c r="D816" s="12">
        <x:v>0.87268796829999995</x:v>
      </x:c>
      <x:c r="E816" s="10" t="s">
        <x:v>224</x:v>
      </x:c>
      <x:c r="F816" s="10" t="s">
        <x:v>145</x:v>
      </x:c>
      <x:c r="G816" s="10"/>
      <x:c r="H816" s="10" t="s">
        <x:v>146</x:v>
      </x:c>
      <x:c r="I816" s="10" t="s">
        <x:v>147</x:v>
      </x:c>
      <x:c r="J816" s="10" t="s">
        <x:v>225</x:v>
      </x:c>
      <x:c r="K816" s="10" t="s">
        <x:v>54</x:v>
      </x:c>
      <x:c r="L816" s="10" t="s">
        <x:v>210</x:v>
      </x:c>
      <x:c r="M816" s="10" t="s">
        <x:v>165</x:v>
      </x:c>
      <x:c r="N816" s="13">
        <x:v>4.16666667E-2</x:v>
      </x:c>
      <x:c r="O816" s="13">
        <x:v>0.11111111110000001</x:v>
      </x:c>
      <x:c r="P816" s="13">
        <x:v>4.6296295999999999E-3</x:v>
      </x:c>
      <x:c r="Q816" s="11" t="b">
        <x:v>0</x:v>
      </x:c>
      <x:c r="R816" s="10"/>
      <x:c r="S816" s="10"/>
      <x:c r="T816" s="12" t="n">
        <x:f t="shared" ca="1" si="56">(COUNTIF($D$812:$D$838,"&lt;"&amp;D816)+(COUNTIF($D$812:$D$838,"="&amp;D816)-1)/2)/26*100</x:f>
        <x:v>26.923076923076923</x:v>
      </x:c>
      <x:c r="U816" s="12" t="n">
        <x:f t="shared" ca="1" si="53">T816*N816</x:f>
        <x:v>1.1217948726923077</x:v>
      </x:c>
      <x:c r="V816" s="12" t="n">
        <x:f t="shared" ca="1" si="54">U816/9</x:f>
        <x:v>0.12464387474358975</x:v>
      </x:c>
    </x:row>
    <x:row r="817">
      <x:c r="A817" s="10" t="s">
        <x:v>223</x:v>
      </x:c>
      <x:c r="B817" s="10" t="s">
        <x:v>65</x:v>
      </x:c>
      <x:c r="C817" s="10" t="s">
        <x:v>66</x:v>
      </x:c>
      <x:c r="D817" s="12">
        <x:v>5.0621312099000004</x:v>
      </x:c>
      <x:c r="E817" s="10" t="s">
        <x:v>224</x:v>
      </x:c>
      <x:c r="F817" s="10" t="s">
        <x:v>145</x:v>
      </x:c>
      <x:c r="G817" s="10"/>
      <x:c r="H817" s="10" t="s">
        <x:v>146</x:v>
      </x:c>
      <x:c r="I817" s="10" t="s">
        <x:v>147</x:v>
      </x:c>
      <x:c r="J817" s="10" t="s">
        <x:v>225</x:v>
      </x:c>
      <x:c r="K817" s="10" t="s">
        <x:v>54</x:v>
      </x:c>
      <x:c r="L817" s="10" t="s">
        <x:v>210</x:v>
      </x:c>
      <x:c r="M817" s="10" t="s">
        <x:v>165</x:v>
      </x:c>
      <x:c r="N817" s="13">
        <x:v>4.16666667E-2</x:v>
      </x:c>
      <x:c r="O817" s="13">
        <x:v>0.11111111110000001</x:v>
      </x:c>
      <x:c r="P817" s="13">
        <x:v>4.6296295999999999E-3</x:v>
      </x:c>
      <x:c r="Q817" s="11" t="b">
        <x:v>0</x:v>
      </x:c>
      <x:c r="R817" s="10"/>
      <x:c r="S817" s="10"/>
      <x:c r="T817" s="12" t="n">
        <x:f t="shared" ca="1" si="56">(COUNTIF($D$812:$D$838,"&lt;"&amp;D817)+(COUNTIF($D$812:$D$838,"="&amp;D817)-1)/2)/26*100</x:f>
        <x:v>88.46153846153845</x:v>
      </x:c>
      <x:c r="U817" s="12" t="n">
        <x:f t="shared" ca="1" si="53">T817*N817</x:f>
        <x:v>3.6858974388461534</x:v>
      </x:c>
      <x:c r="V817" s="12" t="n">
        <x:f t="shared" ca="1" si="54">U817/9</x:f>
        <x:v>0.4095441598717948</x:v>
      </x:c>
    </x:row>
    <x:row r="818">
      <x:c r="A818" s="10" t="s">
        <x:v>223</x:v>
      </x:c>
      <x:c r="B818" s="10" t="s">
        <x:v>67</x:v>
      </x:c>
      <x:c r="C818" s="10" t="s">
        <x:v>68</x:v>
      </x:c>
      <x:c r="D818" s="12">
        <x:v>6.5089633850000004</x:v>
      </x:c>
      <x:c r="E818" s="10" t="s">
        <x:v>224</x:v>
      </x:c>
      <x:c r="F818" s="10" t="s">
        <x:v>145</x:v>
      </x:c>
      <x:c r="G818" s="10"/>
      <x:c r="H818" s="10" t="s">
        <x:v>146</x:v>
      </x:c>
      <x:c r="I818" s="10" t="s">
        <x:v>147</x:v>
      </x:c>
      <x:c r="J818" s="10" t="s">
        <x:v>225</x:v>
      </x:c>
      <x:c r="K818" s="10" t="s">
        <x:v>54</x:v>
      </x:c>
      <x:c r="L818" s="10" t="s">
        <x:v>210</x:v>
      </x:c>
      <x:c r="M818" s="10" t="s">
        <x:v>165</x:v>
      </x:c>
      <x:c r="N818" s="13">
        <x:v>4.16666667E-2</x:v>
      </x:c>
      <x:c r="O818" s="13">
        <x:v>0.11111111110000001</x:v>
      </x:c>
      <x:c r="P818" s="13">
        <x:v>4.6296295999999999E-3</x:v>
      </x:c>
      <x:c r="Q818" s="11" t="b">
        <x:v>0</x:v>
      </x:c>
      <x:c r="R818" s="10"/>
      <x:c r="S818" s="10"/>
      <x:c r="T818" s="12" t="n">
        <x:f t="shared" ca="1" si="56">(COUNTIF($D$812:$D$838,"&lt;"&amp;D818)+(COUNTIF($D$812:$D$838,"="&amp;D818)-1)/2)/26*100</x:f>
        <x:v>92.3076923076923</x:v>
      </x:c>
      <x:c r="U818" s="12" t="n">
        <x:f t="shared" ca="1" si="53">T818*N818</x:f>
        <x:v>3.8461538492307694</x:v>
      </x:c>
      <x:c r="V818" s="12" t="n">
        <x:f t="shared" ca="1" si="54">U818/9</x:f>
        <x:v>0.4273504276923077</x:v>
      </x:c>
    </x:row>
    <x:row r="819">
      <x:c r="A819" s="10" t="s">
        <x:v>223</x:v>
      </x:c>
      <x:c r="B819" s="10" t="s">
        <x:v>69</x:v>
      </x:c>
      <x:c r="C819" s="10" t="s">
        <x:v>70</x:v>
      </x:c>
      <x:c r="D819" s="12">
        <x:v>1.2676514485000001</x:v>
      </x:c>
      <x:c r="E819" s="10" t="s">
        <x:v>224</x:v>
      </x:c>
      <x:c r="F819" s="10" t="s">
        <x:v>145</x:v>
      </x:c>
      <x:c r="G819" s="10"/>
      <x:c r="H819" s="10" t="s">
        <x:v>146</x:v>
      </x:c>
      <x:c r="I819" s="10" t="s">
        <x:v>147</x:v>
      </x:c>
      <x:c r="J819" s="10" t="s">
        <x:v>225</x:v>
      </x:c>
      <x:c r="K819" s="10" t="s">
        <x:v>54</x:v>
      </x:c>
      <x:c r="L819" s="10" t="s">
        <x:v>210</x:v>
      </x:c>
      <x:c r="M819" s="10" t="s">
        <x:v>165</x:v>
      </x:c>
      <x:c r="N819" s="13">
        <x:v>4.16666667E-2</x:v>
      </x:c>
      <x:c r="O819" s="13">
        <x:v>0.11111111110000001</x:v>
      </x:c>
      <x:c r="P819" s="13">
        <x:v>4.6296295999999999E-3</x:v>
      </x:c>
      <x:c r="Q819" s="11" t="b">
        <x:v>0</x:v>
      </x:c>
      <x:c r="R819" s="10"/>
      <x:c r="S819" s="10"/>
      <x:c r="T819" s="12" t="n">
        <x:f t="shared" ca="1" si="56">(COUNTIF($D$812:$D$838,"&lt;"&amp;D819)+(COUNTIF($D$812:$D$838,"="&amp;D819)-1)/2)/26*100</x:f>
        <x:v>50</x:v>
      </x:c>
      <x:c r="U819" s="12" t="n">
        <x:f t="shared" ca="1" si="53">T819*N819</x:f>
        <x:v>2.083333335</x:v>
      </x:c>
      <x:c r="V819" s="12" t="n">
        <x:f t="shared" ca="1" si="54">U819/9</x:f>
        <x:v>0.23148148166666666</x:v>
      </x:c>
    </x:row>
    <x:row r="820">
      <x:c r="A820" s="10" t="s">
        <x:v>223</x:v>
      </x:c>
      <x:c r="B820" s="10" t="s">
        <x:v>71</x:v>
      </x:c>
      <x:c r="C820" s="10" t="s">
        <x:v>72</x:v>
      </x:c>
      <x:c r="D820" s="12">
        <x:v>0.68588021720000003</x:v>
      </x:c>
      <x:c r="E820" s="10" t="s">
        <x:v>224</x:v>
      </x:c>
      <x:c r="F820" s="10" t="s">
        <x:v>145</x:v>
      </x:c>
      <x:c r="G820" s="10"/>
      <x:c r="H820" s="10" t="s">
        <x:v>146</x:v>
      </x:c>
      <x:c r="I820" s="10" t="s">
        <x:v>147</x:v>
      </x:c>
      <x:c r="J820" s="10" t="s">
        <x:v>225</x:v>
      </x:c>
      <x:c r="K820" s="10" t="s">
        <x:v>54</x:v>
      </x:c>
      <x:c r="L820" s="10" t="s">
        <x:v>210</x:v>
      </x:c>
      <x:c r="M820" s="10" t="s">
        <x:v>165</x:v>
      </x:c>
      <x:c r="N820" s="13">
        <x:v>4.16666667E-2</x:v>
      </x:c>
      <x:c r="O820" s="13">
        <x:v>0.11111111110000001</x:v>
      </x:c>
      <x:c r="P820" s="13">
        <x:v>4.6296295999999999E-3</x:v>
      </x:c>
      <x:c r="Q820" s="11" t="b">
        <x:v>0</x:v>
      </x:c>
      <x:c r="R820" s="10"/>
      <x:c r="S820" s="10"/>
      <x:c r="T820" s="12" t="n">
        <x:f t="shared" ca="1" si="56">(COUNTIF($D$812:$D$838,"&lt;"&amp;D820)+(COUNTIF($D$812:$D$838,"="&amp;D820)-1)/2)/26*100</x:f>
        <x:v>23.076923076923077</x:v>
      </x:c>
      <x:c r="U820" s="12" t="n">
        <x:f t="shared" ca="1" si="53">T820*N820</x:f>
        <x:v>0.9615384623076924</x:v>
      </x:c>
      <x:c r="V820" s="12" t="n">
        <x:f t="shared" ca="1" si="54">U820/9</x:f>
        <x:v>0.10683760692307692</x:v>
      </x:c>
    </x:row>
    <x:row r="821">
      <x:c r="A821" s="10" t="s">
        <x:v>223</x:v>
      </x:c>
      <x:c r="B821" s="10" t="s">
        <x:v>73</x:v>
      </x:c>
      <x:c r="C821" s="10" t="s">
        <x:v>74</x:v>
      </x:c>
      <x:c r="D821" s="12">
        <x:v>1.2372975494</x:v>
      </x:c>
      <x:c r="E821" s="10" t="s">
        <x:v>224</x:v>
      </x:c>
      <x:c r="F821" s="10" t="s">
        <x:v>145</x:v>
      </x:c>
      <x:c r="G821" s="10"/>
      <x:c r="H821" s="10" t="s">
        <x:v>146</x:v>
      </x:c>
      <x:c r="I821" s="10" t="s">
        <x:v>147</x:v>
      </x:c>
      <x:c r="J821" s="10" t="s">
        <x:v>225</x:v>
      </x:c>
      <x:c r="K821" s="10" t="s">
        <x:v>54</x:v>
      </x:c>
      <x:c r="L821" s="10" t="s">
        <x:v>210</x:v>
      </x:c>
      <x:c r="M821" s="10" t="s">
        <x:v>165</x:v>
      </x:c>
      <x:c r="N821" s="13">
        <x:v>4.16666667E-2</x:v>
      </x:c>
      <x:c r="O821" s="13">
        <x:v>0.11111111110000001</x:v>
      </x:c>
      <x:c r="P821" s="13">
        <x:v>4.6296295999999999E-3</x:v>
      </x:c>
      <x:c r="Q821" s="11" t="b">
        <x:v>0</x:v>
      </x:c>
      <x:c r="R821" s="10"/>
      <x:c r="S821" s="10"/>
      <x:c r="T821" s="12" t="n">
        <x:f t="shared" ca="1" si="56">(COUNTIF($D$812:$D$838,"&lt;"&amp;D821)+(COUNTIF($D$812:$D$838,"="&amp;D821)-1)/2)/26*100</x:f>
        <x:v>46.15384615384615</x:v>
      </x:c>
      <x:c r="U821" s="12" t="n">
        <x:f t="shared" ca="1" si="53">T821*N821</x:f>
        <x:v>1.9230769246153847</x:v>
      </x:c>
      <x:c r="V821" s="12" t="n">
        <x:f t="shared" ca="1" si="54">U821/9</x:f>
        <x:v>0.21367521384615384</x:v>
      </x:c>
    </x:row>
    <x:row r="822">
      <x:c r="A822" s="10" t="s">
        <x:v>223</x:v>
      </x:c>
      <x:c r="B822" s="10" t="s">
        <x:v>75</x:v>
      </x:c>
      <x:c r="C822" s="10" t="s">
        <x:v>76</x:v>
      </x:c>
      <x:c r="D822" s="12">
        <x:v>9.0892088684000001</x:v>
      </x:c>
      <x:c r="E822" s="10" t="s">
        <x:v>224</x:v>
      </x:c>
      <x:c r="F822" s="10" t="s">
        <x:v>145</x:v>
      </x:c>
      <x:c r="G822" s="10"/>
      <x:c r="H822" s="10" t="s">
        <x:v>146</x:v>
      </x:c>
      <x:c r="I822" s="10" t="s">
        <x:v>147</x:v>
      </x:c>
      <x:c r="J822" s="10" t="s">
        <x:v>225</x:v>
      </x:c>
      <x:c r="K822" s="10" t="s">
        <x:v>54</x:v>
      </x:c>
      <x:c r="L822" s="10" t="s">
        <x:v>210</x:v>
      </x:c>
      <x:c r="M822" s="10" t="s">
        <x:v>165</x:v>
      </x:c>
      <x:c r="N822" s="13">
        <x:v>4.16666667E-2</x:v>
      </x:c>
      <x:c r="O822" s="13">
        <x:v>0.11111111110000001</x:v>
      </x:c>
      <x:c r="P822" s="13">
        <x:v>4.6296295999999999E-3</x:v>
      </x:c>
      <x:c r="Q822" s="11" t="b">
        <x:v>0</x:v>
      </x:c>
      <x:c r="R822" s="10"/>
      <x:c r="S822" s="10"/>
      <x:c r="T822" s="12" t="n">
        <x:f t="shared" ca="1" si="56">(COUNTIF($D$812:$D$838,"&lt;"&amp;D822)+(COUNTIF($D$812:$D$838,"="&amp;D822)-1)/2)/26*100</x:f>
        <x:v>100</x:v>
      </x:c>
      <x:c r="U822" s="12" t="n">
        <x:f t="shared" ca="1" si="53">T822*N822</x:f>
        <x:v>4.16666667</x:v>
      </x:c>
      <x:c r="V822" s="12" t="n">
        <x:f t="shared" ca="1" si="54">U822/9</x:f>
        <x:v>0.4629629633333333</x:v>
      </x:c>
    </x:row>
    <x:row r="823">
      <x:c r="A823" s="10" t="s">
        <x:v>223</x:v>
      </x:c>
      <x:c r="B823" s="10" t="s">
        <x:v>77</x:v>
      </x:c>
      <x:c r="C823" s="10" t="s">
        <x:v>78</x:v>
      </x:c>
      <x:c r="D823" s="12">
        <x:v>3.5634267283000001</x:v>
      </x:c>
      <x:c r="E823" s="10" t="s">
        <x:v>224</x:v>
      </x:c>
      <x:c r="F823" s="10" t="s">
        <x:v>145</x:v>
      </x:c>
      <x:c r="G823" s="10"/>
      <x:c r="H823" s="10" t="s">
        <x:v>146</x:v>
      </x:c>
      <x:c r="I823" s="10" t="s">
        <x:v>147</x:v>
      </x:c>
      <x:c r="J823" s="10" t="s">
        <x:v>225</x:v>
      </x:c>
      <x:c r="K823" s="10" t="s">
        <x:v>54</x:v>
      </x:c>
      <x:c r="L823" s="10" t="s">
        <x:v>210</x:v>
      </x:c>
      <x:c r="M823" s="10" t="s">
        <x:v>165</x:v>
      </x:c>
      <x:c r="N823" s="13">
        <x:v>4.16666667E-2</x:v>
      </x:c>
      <x:c r="O823" s="13">
        <x:v>0.11111111110000001</x:v>
      </x:c>
      <x:c r="P823" s="13">
        <x:v>4.6296295999999999E-3</x:v>
      </x:c>
      <x:c r="Q823" s="11" t="b">
        <x:v>0</x:v>
      </x:c>
      <x:c r="R823" s="10"/>
      <x:c r="S823" s="10"/>
      <x:c r="T823" s="12" t="n">
        <x:f t="shared" ca="1" si="56">(COUNTIF($D$812:$D$838,"&lt;"&amp;D823)+(COUNTIF($D$812:$D$838,"="&amp;D823)-1)/2)/26*100</x:f>
        <x:v>76.92307692307693</x:v>
      </x:c>
      <x:c r="U823" s="12" t="n">
        <x:f t="shared" ca="1" si="53">T823*N823</x:f>
        <x:v>3.205128207692308</x:v>
      </x:c>
      <x:c r="V823" s="12" t="n">
        <x:f t="shared" ca="1" si="54">U823/9</x:f>
        <x:v>0.35612535641025644</x:v>
      </x:c>
    </x:row>
    <x:row r="824">
      <x:c r="A824" s="10" t="s">
        <x:v>223</x:v>
      </x:c>
      <x:c r="B824" s="10" t="s">
        <x:v>79</x:v>
      </x:c>
      <x:c r="C824" s="10" t="s">
        <x:v>80</x:v>
      </x:c>
      <x:c r="D824" s="12">
        <x:v>0.53846975580000001</x:v>
      </x:c>
      <x:c r="E824" s="10" t="s">
        <x:v>224</x:v>
      </x:c>
      <x:c r="F824" s="10" t="s">
        <x:v>145</x:v>
      </x:c>
      <x:c r="G824" s="10"/>
      <x:c r="H824" s="10" t="s">
        <x:v>146</x:v>
      </x:c>
      <x:c r="I824" s="10" t="s">
        <x:v>147</x:v>
      </x:c>
      <x:c r="J824" s="10" t="s">
        <x:v>225</x:v>
      </x:c>
      <x:c r="K824" s="10" t="s">
        <x:v>54</x:v>
      </x:c>
      <x:c r="L824" s="10" t="s">
        <x:v>210</x:v>
      </x:c>
      <x:c r="M824" s="10" t="s">
        <x:v>165</x:v>
      </x:c>
      <x:c r="N824" s="13">
        <x:v>4.16666667E-2</x:v>
      </x:c>
      <x:c r="O824" s="13">
        <x:v>0.11111111110000001</x:v>
      </x:c>
      <x:c r="P824" s="13">
        <x:v>4.6296295999999999E-3</x:v>
      </x:c>
      <x:c r="Q824" s="11" t="b">
        <x:v>0</x:v>
      </x:c>
      <x:c r="R824" s="10"/>
      <x:c r="S824" s="10"/>
      <x:c r="T824" s="12" t="n">
        <x:f t="shared" ca="1" si="56">(COUNTIF($D$812:$D$838,"&lt;"&amp;D824)+(COUNTIF($D$812:$D$838,"="&amp;D824)-1)/2)/26*100</x:f>
        <x:v>11.538461538461538</x:v>
      </x:c>
      <x:c r="U824" s="12" t="n">
        <x:f t="shared" ca="1" si="53">T824*N824</x:f>
        <x:v>0.4807692311538462</x:v>
      </x:c>
      <x:c r="V824" s="12" t="n">
        <x:f t="shared" ca="1" si="54">U824/9</x:f>
        <x:v>0.05341880346153846</x:v>
      </x:c>
    </x:row>
    <x:row r="825">
      <x:c r="A825" s="10" t="s">
        <x:v>223</x:v>
      </x:c>
      <x:c r="B825" s="10" t="s">
        <x:v>81</x:v>
      </x:c>
      <x:c r="C825" s="10" t="s">
        <x:v>82</x:v>
      </x:c>
      <x:c r="D825" s="12">
        <x:v>1.2128340151999999</x:v>
      </x:c>
      <x:c r="E825" s="10" t="s">
        <x:v>224</x:v>
      </x:c>
      <x:c r="F825" s="10" t="s">
        <x:v>145</x:v>
      </x:c>
      <x:c r="G825" s="10"/>
      <x:c r="H825" s="10" t="s">
        <x:v>146</x:v>
      </x:c>
      <x:c r="I825" s="10" t="s">
        <x:v>147</x:v>
      </x:c>
      <x:c r="J825" s="10" t="s">
        <x:v>225</x:v>
      </x:c>
      <x:c r="K825" s="10" t="s">
        <x:v>54</x:v>
      </x:c>
      <x:c r="L825" s="10" t="s">
        <x:v>210</x:v>
      </x:c>
      <x:c r="M825" s="10" t="s">
        <x:v>165</x:v>
      </x:c>
      <x:c r="N825" s="13">
        <x:v>4.16666667E-2</x:v>
      </x:c>
      <x:c r="O825" s="13">
        <x:v>0.11111111110000001</x:v>
      </x:c>
      <x:c r="P825" s="13">
        <x:v>4.6296295999999999E-3</x:v>
      </x:c>
      <x:c r="Q825" s="11" t="b">
        <x:v>0</x:v>
      </x:c>
      <x:c r="R825" s="10"/>
      <x:c r="S825" s="10"/>
      <x:c r="T825" s="12" t="n">
        <x:f t="shared" ca="1" si="56">(COUNTIF($D$812:$D$838,"&lt;"&amp;D825)+(COUNTIF($D$812:$D$838,"="&amp;D825)-1)/2)/26*100</x:f>
        <x:v>42.30769230769231</x:v>
      </x:c>
      <x:c r="U825" s="12" t="n">
        <x:f t="shared" ca="1" si="53">T825*N825</x:f>
        <x:v>1.7628205142307691</x:v>
      </x:c>
      <x:c r="V825" s="12" t="n">
        <x:f t="shared" ca="1" si="54">U825/9</x:f>
        <x:v>0.195868946025641</x:v>
      </x:c>
    </x:row>
    <x:row r="826">
      <x:c r="A826" s="10" t="s">
        <x:v>223</x:v>
      </x:c>
      <x:c r="B826" s="10" t="s">
        <x:v>83</x:v>
      </x:c>
      <x:c r="C826" s="10" t="s">
        <x:v>84</x:v>
      </x:c>
      <x:c r="D826" s="12">
        <x:v>1.4840223646999999</x:v>
      </x:c>
      <x:c r="E826" s="10" t="s">
        <x:v>224</x:v>
      </x:c>
      <x:c r="F826" s="10" t="s">
        <x:v>145</x:v>
      </x:c>
      <x:c r="G826" s="10"/>
      <x:c r="H826" s="10" t="s">
        <x:v>146</x:v>
      </x:c>
      <x:c r="I826" s="10" t="s">
        <x:v>147</x:v>
      </x:c>
      <x:c r="J826" s="10" t="s">
        <x:v>225</x:v>
      </x:c>
      <x:c r="K826" s="10" t="s">
        <x:v>54</x:v>
      </x:c>
      <x:c r="L826" s="10" t="s">
        <x:v>210</x:v>
      </x:c>
      <x:c r="M826" s="10" t="s">
        <x:v>165</x:v>
      </x:c>
      <x:c r="N826" s="13">
        <x:v>4.16666667E-2</x:v>
      </x:c>
      <x:c r="O826" s="13">
        <x:v>0.11111111110000001</x:v>
      </x:c>
      <x:c r="P826" s="13">
        <x:v>4.6296295999999999E-3</x:v>
      </x:c>
      <x:c r="Q826" s="11" t="b">
        <x:v>0</x:v>
      </x:c>
      <x:c r="R826" s="10"/>
      <x:c r="S826" s="10"/>
      <x:c r="T826" s="12" t="n">
        <x:f t="shared" ca="1" si="56">(COUNTIF($D$812:$D$838,"&lt;"&amp;D826)+(COUNTIF($D$812:$D$838,"="&amp;D826)-1)/2)/26*100</x:f>
        <x:v>57.692307692307686</x:v>
      </x:c>
      <x:c r="U826" s="12" t="n">
        <x:f t="shared" ca="1" si="53">T826*N826</x:f>
        <x:v>2.4038461557692306</x:v>
      </x:c>
      <x:c r="V826" s="12" t="n">
        <x:f t="shared" ca="1" si="54">U826/9</x:f>
        <x:v>0.2670940173076923</x:v>
      </x:c>
    </x:row>
    <x:row r="827">
      <x:c r="A827" s="10" t="s">
        <x:v>223</x:v>
      </x:c>
      <x:c r="B827" s="10" t="s">
        <x:v>85</x:v>
      </x:c>
      <x:c r="C827" s="10" t="s">
        <x:v>86</x:v>
      </x:c>
      <x:c r="D827" s="12">
        <x:v>1.7783183594</x:v>
      </x:c>
      <x:c r="E827" s="10" t="s">
        <x:v>224</x:v>
      </x:c>
      <x:c r="F827" s="10" t="s">
        <x:v>145</x:v>
      </x:c>
      <x:c r="G827" s="10"/>
      <x:c r="H827" s="10" t="s">
        <x:v>146</x:v>
      </x:c>
      <x:c r="I827" s="10" t="s">
        <x:v>147</x:v>
      </x:c>
      <x:c r="J827" s="10" t="s">
        <x:v>225</x:v>
      </x:c>
      <x:c r="K827" s="10" t="s">
        <x:v>54</x:v>
      </x:c>
      <x:c r="L827" s="10" t="s">
        <x:v>210</x:v>
      </x:c>
      <x:c r="M827" s="10" t="s">
        <x:v>165</x:v>
      </x:c>
      <x:c r="N827" s="13">
        <x:v>4.16666667E-2</x:v>
      </x:c>
      <x:c r="O827" s="13">
        <x:v>0.11111111110000001</x:v>
      </x:c>
      <x:c r="P827" s="13">
        <x:v>4.6296295999999999E-3</x:v>
      </x:c>
      <x:c r="Q827" s="11" t="b">
        <x:v>0</x:v>
      </x:c>
      <x:c r="R827" s="10"/>
      <x:c r="S827" s="10"/>
      <x:c r="T827" s="12" t="n">
        <x:f t="shared" ca="1" si="56">(COUNTIF($D$812:$D$838,"&lt;"&amp;D827)+(COUNTIF($D$812:$D$838,"="&amp;D827)-1)/2)/26*100</x:f>
        <x:v>65.38461538461539</x:v>
      </x:c>
      <x:c r="U827" s="12" t="n">
        <x:f t="shared" ca="1" si="53">T827*N827</x:f>
        <x:v>2.7243589765384617</x:v>
      </x:c>
      <x:c r="V827" s="12" t="n">
        <x:f t="shared" ca="1" si="54">U827/9</x:f>
        <x:v>0.30270655294871796</x:v>
      </x:c>
    </x:row>
    <x:row r="828">
      <x:c r="A828" s="10" t="s">
        <x:v>223</x:v>
      </x:c>
      <x:c r="B828" s="10" t="s">
        <x:v>87</x:v>
      </x:c>
      <x:c r="C828" s="10" t="s">
        <x:v>88</x:v>
      </x:c>
      <x:c r="D828" s="12">
        <x:v>0.46530613970000001</x:v>
      </x:c>
      <x:c r="E828" s="10" t="s">
        <x:v>224</x:v>
      </x:c>
      <x:c r="F828" s="10" t="s">
        <x:v>145</x:v>
      </x:c>
      <x:c r="G828" s="10"/>
      <x:c r="H828" s="10" t="s">
        <x:v>146</x:v>
      </x:c>
      <x:c r="I828" s="10" t="s">
        <x:v>147</x:v>
      </x:c>
      <x:c r="J828" s="10" t="s">
        <x:v>225</x:v>
      </x:c>
      <x:c r="K828" s="10" t="s">
        <x:v>54</x:v>
      </x:c>
      <x:c r="L828" s="10" t="s">
        <x:v>210</x:v>
      </x:c>
      <x:c r="M828" s="10" t="s">
        <x:v>165</x:v>
      </x:c>
      <x:c r="N828" s="13">
        <x:v>4.16666667E-2</x:v>
      </x:c>
      <x:c r="O828" s="13">
        <x:v>0.11111111110000001</x:v>
      </x:c>
      <x:c r="P828" s="13">
        <x:v>4.6296295999999999E-3</x:v>
      </x:c>
      <x:c r="Q828" s="11" t="b">
        <x:v>0</x:v>
      </x:c>
      <x:c r="R828" s="10"/>
      <x:c r="S828" s="10"/>
      <x:c r="T828" s="12" t="n">
        <x:f t="shared" ca="1" si="56">(COUNTIF($D$812:$D$838,"&lt;"&amp;D828)+(COUNTIF($D$812:$D$838,"="&amp;D828)-1)/2)/26*100</x:f>
        <x:v>7.6923076923076925</x:v>
      </x:c>
      <x:c r="U828" s="12" t="n">
        <x:f t="shared" ca="1" si="53">T828*N828</x:f>
        <x:v>0.32051282076923077</x:v>
      </x:c>
      <x:c r="V828" s="12" t="n">
        <x:f t="shared" ca="1" si="54">U828/9</x:f>
        <x:v>0.03561253564102564</x:v>
      </x:c>
    </x:row>
    <x:row r="829">
      <x:c r="A829" s="10" t="s">
        <x:v>223</x:v>
      </x:c>
      <x:c r="B829" s="10" t="s">
        <x:v>89</x:v>
      </x:c>
      <x:c r="C829" s="10" t="s">
        <x:v>90</x:v>
      </x:c>
      <x:c r="D829" s="12">
        <x:v>1.8104391496000001</x:v>
      </x:c>
      <x:c r="E829" s="10" t="s">
        <x:v>224</x:v>
      </x:c>
      <x:c r="F829" s="10" t="s">
        <x:v>145</x:v>
      </x:c>
      <x:c r="G829" s="10"/>
      <x:c r="H829" s="10" t="s">
        <x:v>146</x:v>
      </x:c>
      <x:c r="I829" s="10" t="s">
        <x:v>147</x:v>
      </x:c>
      <x:c r="J829" s="10" t="s">
        <x:v>225</x:v>
      </x:c>
      <x:c r="K829" s="10" t="s">
        <x:v>54</x:v>
      </x:c>
      <x:c r="L829" s="10" t="s">
        <x:v>210</x:v>
      </x:c>
      <x:c r="M829" s="10" t="s">
        <x:v>165</x:v>
      </x:c>
      <x:c r="N829" s="13">
        <x:v>4.16666667E-2</x:v>
      </x:c>
      <x:c r="O829" s="13">
        <x:v>0.11111111110000001</x:v>
      </x:c>
      <x:c r="P829" s="13">
        <x:v>4.6296295999999999E-3</x:v>
      </x:c>
      <x:c r="Q829" s="11" t="b">
        <x:v>0</x:v>
      </x:c>
      <x:c r="R829" s="10"/>
      <x:c r="S829" s="10"/>
      <x:c r="T829" s="12" t="n">
        <x:f t="shared" ca="1" si="56">(COUNTIF($D$812:$D$838,"&lt;"&amp;D829)+(COUNTIF($D$812:$D$838,"="&amp;D829)-1)/2)/26*100</x:f>
        <x:v>69.23076923076923</x:v>
      </x:c>
      <x:c r="U829" s="12" t="n">
        <x:f t="shared" ca="1" si="53">T829*N829</x:f>
        <x:v>2.884615386923077</x:v>
      </x:c>
      <x:c r="V829" s="12" t="n">
        <x:f t="shared" ca="1" si="54">U829/9</x:f>
        <x:v>0.32051282076923077</x:v>
      </x:c>
    </x:row>
    <x:row r="830">
      <x:c r="A830" s="10" t="s">
        <x:v>223</x:v>
      </x:c>
      <x:c r="B830" s="10" t="s">
        <x:v>91</x:v>
      </x:c>
      <x:c r="C830" s="10" t="s">
        <x:v>92</x:v>
      </x:c>
      <x:c r="D830" s="12">
        <x:v>0.67541259760000005</x:v>
      </x:c>
      <x:c r="E830" s="10" t="s">
        <x:v>224</x:v>
      </x:c>
      <x:c r="F830" s="10" t="s">
        <x:v>145</x:v>
      </x:c>
      <x:c r="G830" s="10"/>
      <x:c r="H830" s="10" t="s">
        <x:v>146</x:v>
      </x:c>
      <x:c r="I830" s="10" t="s">
        <x:v>147</x:v>
      </x:c>
      <x:c r="J830" s="10" t="s">
        <x:v>225</x:v>
      </x:c>
      <x:c r="K830" s="10" t="s">
        <x:v>54</x:v>
      </x:c>
      <x:c r="L830" s="10" t="s">
        <x:v>210</x:v>
      </x:c>
      <x:c r="M830" s="10" t="s">
        <x:v>165</x:v>
      </x:c>
      <x:c r="N830" s="13">
        <x:v>4.16666667E-2</x:v>
      </x:c>
      <x:c r="O830" s="13">
        <x:v>0.11111111110000001</x:v>
      </x:c>
      <x:c r="P830" s="13">
        <x:v>4.6296295999999999E-3</x:v>
      </x:c>
      <x:c r="Q830" s="11" t="b">
        <x:v>0</x:v>
      </x:c>
      <x:c r="R830" s="10"/>
      <x:c r="S830" s="10"/>
      <x:c r="T830" s="12" t="n">
        <x:f t="shared" ca="1" si="56">(COUNTIF($D$812:$D$838,"&lt;"&amp;D830)+(COUNTIF($D$812:$D$838,"="&amp;D830)-1)/2)/26*100</x:f>
        <x:v>19.230769230769234</x:v>
      </x:c>
      <x:c r="U830" s="12" t="n">
        <x:f t="shared" ca="1" si="53">T830*N830</x:f>
        <x:v>0.801282051923077</x:v>
      </x:c>
      <x:c r="V830" s="12" t="n">
        <x:f t="shared" ca="1" si="54">U830/9</x:f>
        <x:v>0.08903133910256411</x:v>
      </x:c>
    </x:row>
    <x:row r="831">
      <x:c r="A831" s="10" t="s">
        <x:v>223</x:v>
      </x:c>
      <x:c r="B831" s="10" t="s">
        <x:v>93</x:v>
      </x:c>
      <x:c r="C831" s="10" t="s">
        <x:v>94</x:v>
      </x:c>
      <x:c r="D831" s="12">
        <x:v>1.0791165057000001</x:v>
      </x:c>
      <x:c r="E831" s="10" t="s">
        <x:v>224</x:v>
      </x:c>
      <x:c r="F831" s="10" t="s">
        <x:v>145</x:v>
      </x:c>
      <x:c r="G831" s="10"/>
      <x:c r="H831" s="10" t="s">
        <x:v>146</x:v>
      </x:c>
      <x:c r="I831" s="10" t="s">
        <x:v>147</x:v>
      </x:c>
      <x:c r="J831" s="10" t="s">
        <x:v>225</x:v>
      </x:c>
      <x:c r="K831" s="10" t="s">
        <x:v>54</x:v>
      </x:c>
      <x:c r="L831" s="10" t="s">
        <x:v>210</x:v>
      </x:c>
      <x:c r="M831" s="10" t="s">
        <x:v>165</x:v>
      </x:c>
      <x:c r="N831" s="13">
        <x:v>4.16666667E-2</x:v>
      </x:c>
      <x:c r="O831" s="13">
        <x:v>0.11111111110000001</x:v>
      </x:c>
      <x:c r="P831" s="13">
        <x:v>4.6296295999999999E-3</x:v>
      </x:c>
      <x:c r="Q831" s="11" t="b">
        <x:v>0</x:v>
      </x:c>
      <x:c r="R831" s="10"/>
      <x:c r="S831" s="10"/>
      <x:c r="T831" s="12" t="n">
        <x:f t="shared" ca="1" si="56">(COUNTIF($D$812:$D$838,"&lt;"&amp;D831)+(COUNTIF($D$812:$D$838,"="&amp;D831)-1)/2)/26*100</x:f>
        <x:v>38.46153846153847</x:v>
      </x:c>
      <x:c r="U831" s="12" t="n">
        <x:f t="shared" ca="1" si="53">T831*N831</x:f>
        <x:v>1.602564103846154</x:v>
      </x:c>
      <x:c r="V831" s="12" t="n">
        <x:f t="shared" ca="1" si="54">U831/9</x:f>
        <x:v>0.17806267820512822</x:v>
      </x:c>
    </x:row>
    <x:row r="832">
      <x:c r="A832" s="10" t="s">
        <x:v>223</x:v>
      </x:c>
      <x:c r="B832" s="10" t="s">
        <x:v>95</x:v>
      </x:c>
      <x:c r="C832" s="10" t="s">
        <x:v>96</x:v>
      </x:c>
      <x:c r="D832" s="12">
        <x:v>4.7176763144000002</x:v>
      </x:c>
      <x:c r="E832" s="10" t="s">
        <x:v>224</x:v>
      </x:c>
      <x:c r="F832" s="10" t="s">
        <x:v>145</x:v>
      </x:c>
      <x:c r="G832" s="10"/>
      <x:c r="H832" s="10" t="s">
        <x:v>146</x:v>
      </x:c>
      <x:c r="I832" s="10" t="s">
        <x:v>147</x:v>
      </x:c>
      <x:c r="J832" s="10" t="s">
        <x:v>225</x:v>
      </x:c>
      <x:c r="K832" s="10" t="s">
        <x:v>54</x:v>
      </x:c>
      <x:c r="L832" s="10" t="s">
        <x:v>210</x:v>
      </x:c>
      <x:c r="M832" s="10" t="s">
        <x:v>165</x:v>
      </x:c>
      <x:c r="N832" s="13">
        <x:v>4.16666667E-2</x:v>
      </x:c>
      <x:c r="O832" s="13">
        <x:v>0.11111111110000001</x:v>
      </x:c>
      <x:c r="P832" s="13">
        <x:v>4.6296295999999999E-3</x:v>
      </x:c>
      <x:c r="Q832" s="11" t="b">
        <x:v>0</x:v>
      </x:c>
      <x:c r="R832" s="10"/>
      <x:c r="S832" s="10"/>
      <x:c r="T832" s="12" t="n">
        <x:f t="shared" ca="1" si="56">(COUNTIF($D$812:$D$838,"&lt;"&amp;D832)+(COUNTIF($D$812:$D$838,"="&amp;D832)-1)/2)/26*100</x:f>
        <x:v>84.61538461538461</x:v>
      </x:c>
      <x:c r="U832" s="12" t="n">
        <x:f t="shared" ca="1" si="53">T832*N832</x:f>
        <x:v>3.5256410284615383</x:v>
      </x:c>
      <x:c r="V832" s="12" t="n">
        <x:f t="shared" ca="1" si="54">U832/9</x:f>
        <x:v>0.391737892051282</x:v>
      </x:c>
    </x:row>
    <x:row r="833">
      <x:c r="A833" s="10" t="s">
        <x:v>223</x:v>
      </x:c>
      <x:c r="B833" s="10" t="s">
        <x:v>97</x:v>
      </x:c>
      <x:c r="C833" s="10" t="s">
        <x:v>98</x:v>
      </x:c>
      <x:c r="D833" s="12">
        <x:v>0.55635803350000002</x:v>
      </x:c>
      <x:c r="E833" s="10" t="s">
        <x:v>224</x:v>
      </x:c>
      <x:c r="F833" s="10" t="s">
        <x:v>145</x:v>
      </x:c>
      <x:c r="G833" s="10"/>
      <x:c r="H833" s="10" t="s">
        <x:v>146</x:v>
      </x:c>
      <x:c r="I833" s="10" t="s">
        <x:v>147</x:v>
      </x:c>
      <x:c r="J833" s="10" t="s">
        <x:v>225</x:v>
      </x:c>
      <x:c r="K833" s="10" t="s">
        <x:v>54</x:v>
      </x:c>
      <x:c r="L833" s="10" t="s">
        <x:v>210</x:v>
      </x:c>
      <x:c r="M833" s="10" t="s">
        <x:v>165</x:v>
      </x:c>
      <x:c r="N833" s="13">
        <x:v>4.16666667E-2</x:v>
      </x:c>
      <x:c r="O833" s="13">
        <x:v>0.11111111110000001</x:v>
      </x:c>
      <x:c r="P833" s="13">
        <x:v>4.6296295999999999E-3</x:v>
      </x:c>
      <x:c r="Q833" s="11" t="b">
        <x:v>0</x:v>
      </x:c>
      <x:c r="R833" s="10"/>
      <x:c r="S833" s="10"/>
      <x:c r="T833" s="12" t="n">
        <x:f t="shared" ca="1" si="56">(COUNTIF($D$812:$D$838,"&lt;"&amp;D833)+(COUNTIF($D$812:$D$838,"="&amp;D833)-1)/2)/26*100</x:f>
        <x:v>15.384615384615385</x:v>
      </x:c>
      <x:c r="U833" s="12" t="n">
        <x:f t="shared" ca="1" si="53">T833*N833</x:f>
        <x:v>0.6410256415384615</x:v>
      </x:c>
      <x:c r="V833" s="12" t="n">
        <x:f t="shared" ca="1" si="54">U833/9</x:f>
        <x:v>0.07122507128205129</x:v>
      </x:c>
    </x:row>
    <x:row r="834">
      <x:c r="A834" s="10" t="s">
        <x:v>223</x:v>
      </x:c>
      <x:c r="B834" s="10" t="s">
        <x:v>99</x:v>
      </x:c>
      <x:c r="C834" s="10" t="s">
        <x:v>100</x:v>
      </x:c>
      <x:c r="D834" s="12">
        <x:v>0.88740798460000003</x:v>
      </x:c>
      <x:c r="E834" s="10" t="s">
        <x:v>224</x:v>
      </x:c>
      <x:c r="F834" s="10" t="s">
        <x:v>145</x:v>
      </x:c>
      <x:c r="G834" s="10"/>
      <x:c r="H834" s="10" t="s">
        <x:v>146</x:v>
      </x:c>
      <x:c r="I834" s="10" t="s">
        <x:v>147</x:v>
      </x:c>
      <x:c r="J834" s="10" t="s">
        <x:v>225</x:v>
      </x:c>
      <x:c r="K834" s="10" t="s">
        <x:v>54</x:v>
      </x:c>
      <x:c r="L834" s="10" t="s">
        <x:v>210</x:v>
      </x:c>
      <x:c r="M834" s="10" t="s">
        <x:v>165</x:v>
      </x:c>
      <x:c r="N834" s="13">
        <x:v>4.16666667E-2</x:v>
      </x:c>
      <x:c r="O834" s="13">
        <x:v>0.11111111110000001</x:v>
      </x:c>
      <x:c r="P834" s="13">
        <x:v>4.6296295999999999E-3</x:v>
      </x:c>
      <x:c r="Q834" s="11" t="b">
        <x:v>0</x:v>
      </x:c>
      <x:c r="R834" s="10"/>
      <x:c r="S834" s="10"/>
      <x:c r="T834" s="12" t="n">
        <x:f t="shared" ca="1" si="56">(COUNTIF($D$812:$D$838,"&lt;"&amp;D834)+(COUNTIF($D$812:$D$838,"="&amp;D834)-1)/2)/26*100</x:f>
        <x:v>34.61538461538461</x:v>
      </x:c>
      <x:c r="U834" s="12" t="n">
        <x:f t="shared" ref="U834:U897" ca="1" si="57">T834*N834</x:f>
        <x:v>1.4423076934615384</x:v>
      </x:c>
      <x:c r="V834" s="12" t="n">
        <x:f t="shared" ref="V834:V897" ca="1" si="58">U834/9</x:f>
        <x:v>0.16025641038461538</x:v>
      </x:c>
    </x:row>
    <x:row r="835">
      <x:c r="A835" s="10" t="s">
        <x:v>223</x:v>
      </x:c>
      <x:c r="B835" s="10" t="s">
        <x:v>101</x:v>
      </x:c>
      <x:c r="C835" s="10" t="s">
        <x:v>102</x:v>
      </x:c>
      <x:c r="D835" s="12">
        <x:v>0.18631685370000001</x:v>
      </x:c>
      <x:c r="E835" s="10" t="s">
        <x:v>224</x:v>
      </x:c>
      <x:c r="F835" s="10" t="s">
        <x:v>145</x:v>
      </x:c>
      <x:c r="G835" s="10"/>
      <x:c r="H835" s="10" t="s">
        <x:v>146</x:v>
      </x:c>
      <x:c r="I835" s="10" t="s">
        <x:v>147</x:v>
      </x:c>
      <x:c r="J835" s="10" t="s">
        <x:v>225</x:v>
      </x:c>
      <x:c r="K835" s="10" t="s">
        <x:v>54</x:v>
      </x:c>
      <x:c r="L835" s="10" t="s">
        <x:v>210</x:v>
      </x:c>
      <x:c r="M835" s="10" t="s">
        <x:v>165</x:v>
      </x:c>
      <x:c r="N835" s="13">
        <x:v>4.16666667E-2</x:v>
      </x:c>
      <x:c r="O835" s="13">
        <x:v>0.11111111110000001</x:v>
      </x:c>
      <x:c r="P835" s="13">
        <x:v>4.6296295999999999E-3</x:v>
      </x:c>
      <x:c r="Q835" s="11" t="b">
        <x:v>0</x:v>
      </x:c>
      <x:c r="R835" s="10"/>
      <x:c r="S835" s="10"/>
      <x:c r="T835" s="12" t="n">
        <x:f t="shared" ca="1" si="56">(COUNTIF($D$812:$D$838,"&lt;"&amp;D835)+(COUNTIF($D$812:$D$838,"="&amp;D835)-1)/2)/26*100</x:f>
        <x:v>0</x:v>
      </x:c>
      <x:c r="U835" s="12" t="n">
        <x:f t="shared" ca="1" si="57">T835*N835</x:f>
        <x:v>0</x:v>
      </x:c>
      <x:c r="V835" s="12" t="n">
        <x:f t="shared" ca="1" si="58">U835/9</x:f>
        <x:v>0</x:v>
      </x:c>
    </x:row>
    <x:row r="836">
      <x:c r="A836" s="10" t="s">
        <x:v>223</x:v>
      </x:c>
      <x:c r="B836" s="10" t="s">
        <x:v>103</x:v>
      </x:c>
      <x:c r="C836" s="10" t="s">
        <x:v>104</x:v>
      </x:c>
      <x:c r="D836" s="12">
        <x:v>7.9835986653999997</x:v>
      </x:c>
      <x:c r="E836" s="10" t="s">
        <x:v>224</x:v>
      </x:c>
      <x:c r="F836" s="10" t="s">
        <x:v>145</x:v>
      </x:c>
      <x:c r="G836" s="10"/>
      <x:c r="H836" s="10" t="s">
        <x:v>146</x:v>
      </x:c>
      <x:c r="I836" s="10" t="s">
        <x:v>147</x:v>
      </x:c>
      <x:c r="J836" s="10" t="s">
        <x:v>225</x:v>
      </x:c>
      <x:c r="K836" s="10" t="s">
        <x:v>54</x:v>
      </x:c>
      <x:c r="L836" s="10" t="s">
        <x:v>210</x:v>
      </x:c>
      <x:c r="M836" s="10" t="s">
        <x:v>165</x:v>
      </x:c>
      <x:c r="N836" s="13">
        <x:v>4.16666667E-2</x:v>
      </x:c>
      <x:c r="O836" s="13">
        <x:v>0.11111111110000001</x:v>
      </x:c>
      <x:c r="P836" s="13">
        <x:v>4.6296295999999999E-3</x:v>
      </x:c>
      <x:c r="Q836" s="11" t="b">
        <x:v>0</x:v>
      </x:c>
      <x:c r="R836" s="10"/>
      <x:c r="S836" s="10"/>
      <x:c r="T836" s="12" t="n">
        <x:f t="shared" ca="1" si="56">(COUNTIF($D$812:$D$838,"&lt;"&amp;D836)+(COUNTIF($D$812:$D$838,"="&amp;D836)-1)/2)/26*100</x:f>
        <x:v>96.15384615384616</x:v>
      </x:c>
      <x:c r="U836" s="12" t="n">
        <x:f t="shared" ca="1" si="57">T836*N836</x:f>
        <x:v>4.006410259615385</x:v>
      </x:c>
      <x:c r="V836" s="12" t="n">
        <x:f t="shared" ca="1" si="58">U836/9</x:f>
        <x:v>0.44515669551282055</x:v>
      </x:c>
    </x:row>
    <x:row r="837">
      <x:c r="A837" s="10" t="s">
        <x:v>223</x:v>
      </x:c>
      <x:c r="B837" s="10" t="s">
        <x:v>105</x:v>
      </x:c>
      <x:c r="C837" s="10" t="s">
        <x:v>106</x:v>
      </x:c>
      <x:c r="D837" s="12">
        <x:v>1.6942155983</x:v>
      </x:c>
      <x:c r="E837" s="10" t="s">
        <x:v>224</x:v>
      </x:c>
      <x:c r="F837" s="10" t="s">
        <x:v>145</x:v>
      </x:c>
      <x:c r="G837" s="10"/>
      <x:c r="H837" s="10" t="s">
        <x:v>146</x:v>
      </x:c>
      <x:c r="I837" s="10" t="s">
        <x:v>147</x:v>
      </x:c>
      <x:c r="J837" s="10" t="s">
        <x:v>225</x:v>
      </x:c>
      <x:c r="K837" s="10" t="s">
        <x:v>54</x:v>
      </x:c>
      <x:c r="L837" s="10" t="s">
        <x:v>210</x:v>
      </x:c>
      <x:c r="M837" s="10" t="s">
        <x:v>165</x:v>
      </x:c>
      <x:c r="N837" s="13">
        <x:v>4.16666667E-2</x:v>
      </x:c>
      <x:c r="O837" s="13">
        <x:v>0.11111111110000001</x:v>
      </x:c>
      <x:c r="P837" s="13">
        <x:v>4.6296295999999999E-3</x:v>
      </x:c>
      <x:c r="Q837" s="11" t="b">
        <x:v>0</x:v>
      </x:c>
      <x:c r="R837" s="10"/>
      <x:c r="S837" s="10"/>
      <x:c r="T837" s="12" t="n">
        <x:f t="shared" ca="1" si="56">(COUNTIF($D$812:$D$838,"&lt;"&amp;D837)+(COUNTIF($D$812:$D$838,"="&amp;D837)-1)/2)/26*100</x:f>
        <x:v>61.53846153846154</x:v>
      </x:c>
      <x:c r="U837" s="12" t="n">
        <x:f t="shared" ca="1" si="57">T837*N837</x:f>
        <x:v>2.564102566153846</x:v>
      </x:c>
      <x:c r="V837" s="12" t="n">
        <x:f t="shared" ca="1" si="58">U837/9</x:f>
        <x:v>0.28490028512820514</x:v>
      </x:c>
    </x:row>
    <x:row r="838">
      <x:c r="A838" s="10" t="s">
        <x:v>223</x:v>
      </x:c>
      <x:c r="B838" s="10" t="s">
        <x:v>107</x:v>
      </x:c>
      <x:c r="C838" s="10" t="s">
        <x:v>108</x:v>
      </x:c>
      <x:c r="D838" s="12">
        <x:v>0.87479384449999997</x:v>
      </x:c>
      <x:c r="E838" s="10" t="s">
        <x:v>224</x:v>
      </x:c>
      <x:c r="F838" s="10" t="s">
        <x:v>145</x:v>
      </x:c>
      <x:c r="G838" s="10"/>
      <x:c r="H838" s="10" t="s">
        <x:v>146</x:v>
      </x:c>
      <x:c r="I838" s="10" t="s">
        <x:v>147</x:v>
      </x:c>
      <x:c r="J838" s="10" t="s">
        <x:v>225</x:v>
      </x:c>
      <x:c r="K838" s="10" t="s">
        <x:v>54</x:v>
      </x:c>
      <x:c r="L838" s="10" t="s">
        <x:v>210</x:v>
      </x:c>
      <x:c r="M838" s="10" t="s">
        <x:v>165</x:v>
      </x:c>
      <x:c r="N838" s="13">
        <x:v>4.16666667E-2</x:v>
      </x:c>
      <x:c r="O838" s="13">
        <x:v>0.11111111110000001</x:v>
      </x:c>
      <x:c r="P838" s="13">
        <x:v>4.6296295999999999E-3</x:v>
      </x:c>
      <x:c r="Q838" s="11" t="b">
        <x:v>0</x:v>
      </x:c>
      <x:c r="R838" s="10"/>
      <x:c r="S838" s="10"/>
      <x:c r="T838" s="12" t="n">
        <x:f t="shared" ca="1" si="56">(COUNTIF($D$812:$D$838,"&lt;"&amp;D838)+(COUNTIF($D$812:$D$838,"="&amp;D838)-1)/2)/26*100</x:f>
        <x:v>30.76923076923077</x:v>
      </x:c>
      <x:c r="U838" s="12" t="n">
        <x:f t="shared" ca="1" si="57">T838*N838</x:f>
        <x:v>1.282051283076923</x:v>
      </x:c>
      <x:c r="V838" s="12" t="n">
        <x:f t="shared" ca="1" si="58">U838/9</x:f>
        <x:v>0.14245014256410257</x:v>
      </x:c>
    </x:row>
    <x:row r="839">
      <x:c r="A839" s="10" t="s">
        <x:v>226</x:v>
      </x:c>
      <x:c r="B839" s="10" t="s">
        <x:v>48</x:v>
      </x:c>
      <x:c r="C839" s="10" t="s">
        <x:v>49</x:v>
      </x:c>
      <x:c r="D839" s="12">
        <x:v>8.5882021407</x:v>
      </x:c>
      <x:c r="E839" s="10" t="s">
        <x:v>227</x:v>
      </x:c>
      <x:c r="F839" s="10" t="s">
        <x:v>145</x:v>
      </x:c>
      <x:c r="G839" s="10"/>
      <x:c r="H839" s="10" t="s">
        <x:v>146</x:v>
      </x:c>
      <x:c r="I839" s="10" t="s">
        <x:v>147</x:v>
      </x:c>
      <x:c r="J839" s="10" t="s">
        <x:v>228</x:v>
      </x:c>
      <x:c r="K839" s="10" t="s">
        <x:v>54</x:v>
      </x:c>
      <x:c r="L839" s="10" t="s">
        <x:v>210</x:v>
      </x:c>
      <x:c r="M839" s="10" t="s">
        <x:v>165</x:v>
      </x:c>
      <x:c r="N839" s="13">
        <x:v>4.16666667E-2</x:v>
      </x:c>
      <x:c r="O839" s="13">
        <x:v>0.11111111110000001</x:v>
      </x:c>
      <x:c r="P839" s="13">
        <x:v>4.6296295999999999E-3</x:v>
      </x:c>
      <x:c r="Q839" s="11" t="b">
        <x:v>0</x:v>
      </x:c>
      <x:c r="R839" s="10"/>
      <x:c r="S839" s="10"/>
      <x:c r="T839" s="12" t="n">
        <x:f t="shared" ref="T839:T865" ca="1" si="59">(COUNTIF($D$839:$D$865,"&lt;"&amp;D839)+(COUNTIF($D$839:$D$865,"="&amp;D839)-1)/2)/26*100</x:f>
        <x:v>73.07692307692307</x:v>
      </x:c>
      <x:c r="U839" s="12" t="n">
        <x:f t="shared" ca="1" si="57">T839*N839</x:f>
        <x:v>3.044871797307692</x:v>
      </x:c>
      <x:c r="V839" s="12" t="n">
        <x:f t="shared" ca="1" si="58">U839/9</x:f>
        <x:v>0.3383190885897436</x:v>
      </x:c>
    </x:row>
    <x:row r="840">
      <x:c r="A840" s="10" t="s">
        <x:v>226</x:v>
      </x:c>
      <x:c r="B840" s="10" t="s">
        <x:v>57</x:v>
      </x:c>
      <x:c r="C840" s="10" t="s">
        <x:v>58</x:v>
      </x:c>
      <x:c r="D840" s="12">
        <x:v>4.7755696476000002</x:v>
      </x:c>
      <x:c r="E840" s="10" t="s">
        <x:v>227</x:v>
      </x:c>
      <x:c r="F840" s="10" t="s">
        <x:v>145</x:v>
      </x:c>
      <x:c r="G840" s="10"/>
      <x:c r="H840" s="10" t="s">
        <x:v>146</x:v>
      </x:c>
      <x:c r="I840" s="10" t="s">
        <x:v>147</x:v>
      </x:c>
      <x:c r="J840" s="10" t="s">
        <x:v>228</x:v>
      </x:c>
      <x:c r="K840" s="10" t="s">
        <x:v>54</x:v>
      </x:c>
      <x:c r="L840" s="10" t="s">
        <x:v>210</x:v>
      </x:c>
      <x:c r="M840" s="10" t="s">
        <x:v>165</x:v>
      </x:c>
      <x:c r="N840" s="13">
        <x:v>4.16666667E-2</x:v>
      </x:c>
      <x:c r="O840" s="13">
        <x:v>0.11111111110000001</x:v>
      </x:c>
      <x:c r="P840" s="13">
        <x:v>4.6296295999999999E-3</x:v>
      </x:c>
      <x:c r="Q840" s="11" t="b">
        <x:v>0</x:v>
      </x:c>
      <x:c r="R840" s="10"/>
      <x:c r="S840" s="10"/>
      <x:c r="T840" s="12" t="n">
        <x:f t="shared" ca="1" si="59">(COUNTIF($D$839:$D$865,"&lt;"&amp;D840)+(COUNTIF($D$839:$D$865,"="&amp;D840)-1)/2)/26*100</x:f>
        <x:v>19.230769230769234</x:v>
      </x:c>
      <x:c r="U840" s="12" t="n">
        <x:f t="shared" ca="1" si="57">T840*N840</x:f>
        <x:v>0.801282051923077</x:v>
      </x:c>
      <x:c r="V840" s="12" t="n">
        <x:f t="shared" ca="1" si="58">U840/9</x:f>
        <x:v>0.08903133910256411</x:v>
      </x:c>
    </x:row>
    <x:row r="841">
      <x:c r="A841" s="10" t="s">
        <x:v>226</x:v>
      </x:c>
      <x:c r="B841" s="10" t="s">
        <x:v>59</x:v>
      </x:c>
      <x:c r="C841" s="10" t="s">
        <x:v>60</x:v>
      </x:c>
      <x:c r="D841" s="12">
        <x:v>9.1142666221000006</x:v>
      </x:c>
      <x:c r="E841" s="10" t="s">
        <x:v>227</x:v>
      </x:c>
      <x:c r="F841" s="10" t="s">
        <x:v>145</x:v>
      </x:c>
      <x:c r="G841" s="10"/>
      <x:c r="H841" s="10" t="s">
        <x:v>146</x:v>
      </x:c>
      <x:c r="I841" s="10" t="s">
        <x:v>147</x:v>
      </x:c>
      <x:c r="J841" s="10" t="s">
        <x:v>228</x:v>
      </x:c>
      <x:c r="K841" s="10" t="s">
        <x:v>54</x:v>
      </x:c>
      <x:c r="L841" s="10" t="s">
        <x:v>210</x:v>
      </x:c>
      <x:c r="M841" s="10" t="s">
        <x:v>165</x:v>
      </x:c>
      <x:c r="N841" s="13">
        <x:v>4.16666667E-2</x:v>
      </x:c>
      <x:c r="O841" s="13">
        <x:v>0.11111111110000001</x:v>
      </x:c>
      <x:c r="P841" s="13">
        <x:v>4.6296295999999999E-3</x:v>
      </x:c>
      <x:c r="Q841" s="11" t="b">
        <x:v>0</x:v>
      </x:c>
      <x:c r="R841" s="10"/>
      <x:c r="S841" s="10"/>
      <x:c r="T841" s="12" t="n">
        <x:f t="shared" ca="1" si="59">(COUNTIF($D$839:$D$865,"&lt;"&amp;D841)+(COUNTIF($D$839:$D$865,"="&amp;D841)-1)/2)/26*100</x:f>
        <x:v>76.92307692307693</x:v>
      </x:c>
      <x:c r="U841" s="12" t="n">
        <x:f t="shared" ca="1" si="57">T841*N841</x:f>
        <x:v>3.205128207692308</x:v>
      </x:c>
      <x:c r="V841" s="12" t="n">
        <x:f t="shared" ca="1" si="58">U841/9</x:f>
        <x:v>0.35612535641025644</x:v>
      </x:c>
    </x:row>
    <x:row r="842">
      <x:c r="A842" s="10" t="s">
        <x:v>226</x:v>
      </x:c>
      <x:c r="B842" s="10" t="s">
        <x:v>61</x:v>
      </x:c>
      <x:c r="C842" s="10" t="s">
        <x:v>62</x:v>
      </x:c>
      <x:c r="D842" s="12">
        <x:v>33.637370064999999</x:v>
      </x:c>
      <x:c r="E842" s="10" t="s">
        <x:v>227</x:v>
      </x:c>
      <x:c r="F842" s="10" t="s">
        <x:v>145</x:v>
      </x:c>
      <x:c r="G842" s="10"/>
      <x:c r="H842" s="10" t="s">
        <x:v>146</x:v>
      </x:c>
      <x:c r="I842" s="10" t="s">
        <x:v>147</x:v>
      </x:c>
      <x:c r="J842" s="10" t="s">
        <x:v>228</x:v>
      </x:c>
      <x:c r="K842" s="10" t="s">
        <x:v>54</x:v>
      </x:c>
      <x:c r="L842" s="10" t="s">
        <x:v>210</x:v>
      </x:c>
      <x:c r="M842" s="10" t="s">
        <x:v>165</x:v>
      </x:c>
      <x:c r="N842" s="13">
        <x:v>4.16666667E-2</x:v>
      </x:c>
      <x:c r="O842" s="13">
        <x:v>0.11111111110000001</x:v>
      </x:c>
      <x:c r="P842" s="13">
        <x:v>4.6296295999999999E-3</x:v>
      </x:c>
      <x:c r="Q842" s="11" t="b">
        <x:v>0</x:v>
      </x:c>
      <x:c r="R842" s="10"/>
      <x:c r="S842" s="10"/>
      <x:c r="T842" s="12" t="n">
        <x:f t="shared" ca="1" si="59">(COUNTIF($D$839:$D$865,"&lt;"&amp;D842)+(COUNTIF($D$839:$D$865,"="&amp;D842)-1)/2)/26*100</x:f>
        <x:v>96.15384615384616</x:v>
      </x:c>
      <x:c r="U842" s="12" t="n">
        <x:f t="shared" ca="1" si="57">T842*N842</x:f>
        <x:v>4.006410259615385</x:v>
      </x:c>
      <x:c r="V842" s="12" t="n">
        <x:f t="shared" ca="1" si="58">U842/9</x:f>
        <x:v>0.44515669551282055</x:v>
      </x:c>
    </x:row>
    <x:row r="843">
      <x:c r="A843" s="10" t="s">
        <x:v>226</x:v>
      </x:c>
      <x:c r="B843" s="10" t="s">
        <x:v>63</x:v>
      </x:c>
      <x:c r="C843" s="10" t="s">
        <x:v>64</x:v>
      </x:c>
      <x:c r="D843" s="12">
        <x:v>5.6719089166999996</x:v>
      </x:c>
      <x:c r="E843" s="10" t="s">
        <x:v>227</x:v>
      </x:c>
      <x:c r="F843" s="10" t="s">
        <x:v>145</x:v>
      </x:c>
      <x:c r="G843" s="10"/>
      <x:c r="H843" s="10" t="s">
        <x:v>146</x:v>
      </x:c>
      <x:c r="I843" s="10" t="s">
        <x:v>147</x:v>
      </x:c>
      <x:c r="J843" s="10" t="s">
        <x:v>228</x:v>
      </x:c>
      <x:c r="K843" s="10" t="s">
        <x:v>54</x:v>
      </x:c>
      <x:c r="L843" s="10" t="s">
        <x:v>210</x:v>
      </x:c>
      <x:c r="M843" s="10" t="s">
        <x:v>165</x:v>
      </x:c>
      <x:c r="N843" s="13">
        <x:v>4.16666667E-2</x:v>
      </x:c>
      <x:c r="O843" s="13">
        <x:v>0.11111111110000001</x:v>
      </x:c>
      <x:c r="P843" s="13">
        <x:v>4.6296295999999999E-3</x:v>
      </x:c>
      <x:c r="Q843" s="11" t="b">
        <x:v>0</x:v>
      </x:c>
      <x:c r="R843" s="10"/>
      <x:c r="S843" s="10"/>
      <x:c r="T843" s="12" t="n">
        <x:f t="shared" ca="1" si="59">(COUNTIF($D$839:$D$865,"&lt;"&amp;D843)+(COUNTIF($D$839:$D$865,"="&amp;D843)-1)/2)/26*100</x:f>
        <x:v>26.923076923076923</x:v>
      </x:c>
      <x:c r="U843" s="12" t="n">
        <x:f t="shared" ca="1" si="57">T843*N843</x:f>
        <x:v>1.1217948726923077</x:v>
      </x:c>
      <x:c r="V843" s="12" t="n">
        <x:f t="shared" ca="1" si="58">U843/9</x:f>
        <x:v>0.12464387474358975</x:v>
      </x:c>
    </x:row>
    <x:row r="844">
      <x:c r="A844" s="10" t="s">
        <x:v>226</x:v>
      </x:c>
      <x:c r="B844" s="10" t="s">
        <x:v>65</x:v>
      </x:c>
      <x:c r="C844" s="10" t="s">
        <x:v>66</x:v>
      </x:c>
      <x:c r="D844" s="12">
        <x:v>5.7701098420000001</x:v>
      </x:c>
      <x:c r="E844" s="10" t="s">
        <x:v>227</x:v>
      </x:c>
      <x:c r="F844" s="10" t="s">
        <x:v>145</x:v>
      </x:c>
      <x:c r="G844" s="10"/>
      <x:c r="H844" s="10" t="s">
        <x:v>146</x:v>
      </x:c>
      <x:c r="I844" s="10" t="s">
        <x:v>147</x:v>
      </x:c>
      <x:c r="J844" s="10" t="s">
        <x:v>228</x:v>
      </x:c>
      <x:c r="K844" s="10" t="s">
        <x:v>54</x:v>
      </x:c>
      <x:c r="L844" s="10" t="s">
        <x:v>210</x:v>
      </x:c>
      <x:c r="M844" s="10" t="s">
        <x:v>165</x:v>
      </x:c>
      <x:c r="N844" s="13">
        <x:v>4.16666667E-2</x:v>
      </x:c>
      <x:c r="O844" s="13">
        <x:v>0.11111111110000001</x:v>
      </x:c>
      <x:c r="P844" s="13">
        <x:v>4.6296295999999999E-3</x:v>
      </x:c>
      <x:c r="Q844" s="11" t="b">
        <x:v>0</x:v>
      </x:c>
      <x:c r="R844" s="10"/>
      <x:c r="S844" s="10"/>
      <x:c r="T844" s="12" t="n">
        <x:f t="shared" ca="1" si="59">(COUNTIF($D$839:$D$865,"&lt;"&amp;D844)+(COUNTIF($D$839:$D$865,"="&amp;D844)-1)/2)/26*100</x:f>
        <x:v>30.76923076923077</x:v>
      </x:c>
      <x:c r="U844" s="12" t="n">
        <x:f t="shared" ca="1" si="57">T844*N844</x:f>
        <x:v>1.282051283076923</x:v>
      </x:c>
      <x:c r="V844" s="12" t="n">
        <x:f t="shared" ca="1" si="58">U844/9</x:f>
        <x:v>0.14245014256410257</x:v>
      </x:c>
    </x:row>
    <x:row r="845">
      <x:c r="A845" s="10" t="s">
        <x:v>226</x:v>
      </x:c>
      <x:c r="B845" s="10" t="s">
        <x:v>67</x:v>
      </x:c>
      <x:c r="C845" s="10" t="s">
        <x:v>68</x:v>
      </x:c>
      <x:c r="D845" s="12">
        <x:v>6.9641843870000004</x:v>
      </x:c>
      <x:c r="E845" s="10" t="s">
        <x:v>227</x:v>
      </x:c>
      <x:c r="F845" s="10" t="s">
        <x:v>145</x:v>
      </x:c>
      <x:c r="G845" s="10"/>
      <x:c r="H845" s="10" t="s">
        <x:v>146</x:v>
      </x:c>
      <x:c r="I845" s="10" t="s">
        <x:v>147</x:v>
      </x:c>
      <x:c r="J845" s="10" t="s">
        <x:v>228</x:v>
      </x:c>
      <x:c r="K845" s="10" t="s">
        <x:v>54</x:v>
      </x:c>
      <x:c r="L845" s="10" t="s">
        <x:v>210</x:v>
      </x:c>
      <x:c r="M845" s="10" t="s">
        <x:v>165</x:v>
      </x:c>
      <x:c r="N845" s="13">
        <x:v>4.16666667E-2</x:v>
      </x:c>
      <x:c r="O845" s="13">
        <x:v>0.11111111110000001</x:v>
      </x:c>
      <x:c r="P845" s="13">
        <x:v>4.6296295999999999E-3</x:v>
      </x:c>
      <x:c r="Q845" s="11" t="b">
        <x:v>0</x:v>
      </x:c>
      <x:c r="R845" s="10"/>
      <x:c r="S845" s="10"/>
      <x:c r="T845" s="12" t="n">
        <x:f t="shared" ca="1" si="59">(COUNTIF($D$839:$D$865,"&lt;"&amp;D845)+(COUNTIF($D$839:$D$865,"="&amp;D845)-1)/2)/26*100</x:f>
        <x:v>61.53846153846154</x:v>
      </x:c>
      <x:c r="U845" s="12" t="n">
        <x:f t="shared" ca="1" si="57">T845*N845</x:f>
        <x:v>2.564102566153846</x:v>
      </x:c>
      <x:c r="V845" s="12" t="n">
        <x:f t="shared" ca="1" si="58">U845/9</x:f>
        <x:v>0.28490028512820514</x:v>
      </x:c>
    </x:row>
    <x:row r="846">
      <x:c r="A846" s="10" t="s">
        <x:v>226</x:v>
      </x:c>
      <x:c r="B846" s="10" t="s">
        <x:v>69</x:v>
      </x:c>
      <x:c r="C846" s="10" t="s">
        <x:v>70</x:v>
      </x:c>
      <x:c r="D846" s="12">
        <x:v>21.349066692600001</x:v>
      </x:c>
      <x:c r="E846" s="10" t="s">
        <x:v>227</x:v>
      </x:c>
      <x:c r="F846" s="10" t="s">
        <x:v>145</x:v>
      </x:c>
      <x:c r="G846" s="10"/>
      <x:c r="H846" s="10" t="s">
        <x:v>146</x:v>
      </x:c>
      <x:c r="I846" s="10" t="s">
        <x:v>147</x:v>
      </x:c>
      <x:c r="J846" s="10" t="s">
        <x:v>228</x:v>
      </x:c>
      <x:c r="K846" s="10" t="s">
        <x:v>54</x:v>
      </x:c>
      <x:c r="L846" s="10" t="s">
        <x:v>210</x:v>
      </x:c>
      <x:c r="M846" s="10" t="s">
        <x:v>165</x:v>
      </x:c>
      <x:c r="N846" s="13">
        <x:v>4.16666667E-2</x:v>
      </x:c>
      <x:c r="O846" s="13">
        <x:v>0.11111111110000001</x:v>
      </x:c>
      <x:c r="P846" s="13">
        <x:v>4.6296295999999999E-3</x:v>
      </x:c>
      <x:c r="Q846" s="11" t="b">
        <x:v>0</x:v>
      </x:c>
      <x:c r="R846" s="10"/>
      <x:c r="S846" s="10"/>
      <x:c r="T846" s="12" t="n">
        <x:f t="shared" ca="1" si="59">(COUNTIF($D$839:$D$865,"&lt;"&amp;D846)+(COUNTIF($D$839:$D$865,"="&amp;D846)-1)/2)/26*100</x:f>
        <x:v>92.3076923076923</x:v>
      </x:c>
      <x:c r="U846" s="12" t="n">
        <x:f t="shared" ca="1" si="57">T846*N846</x:f>
        <x:v>3.8461538492307694</x:v>
      </x:c>
      <x:c r="V846" s="12" t="n">
        <x:f t="shared" ca="1" si="58">U846/9</x:f>
        <x:v>0.4273504276923077</x:v>
      </x:c>
    </x:row>
    <x:row r="847">
      <x:c r="A847" s="10" t="s">
        <x:v>226</x:v>
      </x:c>
      <x:c r="B847" s="10" t="s">
        <x:v>71</x:v>
      </x:c>
      <x:c r="C847" s="10" t="s">
        <x:v>72</x:v>
      </x:c>
      <x:c r="D847" s="12">
        <x:v>5.3347519827000003</x:v>
      </x:c>
      <x:c r="E847" s="10" t="s">
        <x:v>227</x:v>
      </x:c>
      <x:c r="F847" s="10" t="s">
        <x:v>145</x:v>
      </x:c>
      <x:c r="G847" s="10"/>
      <x:c r="H847" s="10" t="s">
        <x:v>146</x:v>
      </x:c>
      <x:c r="I847" s="10" t="s">
        <x:v>147</x:v>
      </x:c>
      <x:c r="J847" s="10" t="s">
        <x:v>228</x:v>
      </x:c>
      <x:c r="K847" s="10" t="s">
        <x:v>54</x:v>
      </x:c>
      <x:c r="L847" s="10" t="s">
        <x:v>210</x:v>
      </x:c>
      <x:c r="M847" s="10" t="s">
        <x:v>165</x:v>
      </x:c>
      <x:c r="N847" s="13">
        <x:v>4.16666667E-2</x:v>
      </x:c>
      <x:c r="O847" s="13">
        <x:v>0.11111111110000001</x:v>
      </x:c>
      <x:c r="P847" s="13">
        <x:v>4.6296295999999999E-3</x:v>
      </x:c>
      <x:c r="Q847" s="11" t="b">
        <x:v>0</x:v>
      </x:c>
      <x:c r="R847" s="10"/>
      <x:c r="S847" s="10"/>
      <x:c r="T847" s="12" t="n">
        <x:f t="shared" ca="1" si="59">(COUNTIF($D$839:$D$865,"&lt;"&amp;D847)+(COUNTIF($D$839:$D$865,"="&amp;D847)-1)/2)/26*100</x:f>
        <x:v>23.076923076923077</x:v>
      </x:c>
      <x:c r="U847" s="12" t="n">
        <x:f t="shared" ca="1" si="57">T847*N847</x:f>
        <x:v>0.9615384623076924</x:v>
      </x:c>
      <x:c r="V847" s="12" t="n">
        <x:f t="shared" ca="1" si="58">U847/9</x:f>
        <x:v>0.10683760692307692</x:v>
      </x:c>
    </x:row>
    <x:row r="848">
      <x:c r="A848" s="10" t="s">
        <x:v>226</x:v>
      </x:c>
      <x:c r="B848" s="10" t="s">
        <x:v>73</x:v>
      </x:c>
      <x:c r="C848" s="10" t="s">
        <x:v>74</x:v>
      </x:c>
      <x:c r="D848" s="12">
        <x:v>6.8705441922999997</x:v>
      </x:c>
      <x:c r="E848" s="10" t="s">
        <x:v>227</x:v>
      </x:c>
      <x:c r="F848" s="10" t="s">
        <x:v>145</x:v>
      </x:c>
      <x:c r="G848" s="10"/>
      <x:c r="H848" s="10" t="s">
        <x:v>146</x:v>
      </x:c>
      <x:c r="I848" s="10" t="s">
        <x:v>147</x:v>
      </x:c>
      <x:c r="J848" s="10" t="s">
        <x:v>228</x:v>
      </x:c>
      <x:c r="K848" s="10" t="s">
        <x:v>54</x:v>
      </x:c>
      <x:c r="L848" s="10" t="s">
        <x:v>210</x:v>
      </x:c>
      <x:c r="M848" s="10" t="s">
        <x:v>165</x:v>
      </x:c>
      <x:c r="N848" s="13">
        <x:v>4.16666667E-2</x:v>
      </x:c>
      <x:c r="O848" s="13">
        <x:v>0.11111111110000001</x:v>
      </x:c>
      <x:c r="P848" s="13">
        <x:v>4.6296295999999999E-3</x:v>
      </x:c>
      <x:c r="Q848" s="11" t="b">
        <x:v>0</x:v>
      </x:c>
      <x:c r="R848" s="10"/>
      <x:c r="S848" s="10"/>
      <x:c r="T848" s="12" t="n">
        <x:f t="shared" ca="1" si="59">(COUNTIF($D$839:$D$865,"&lt;"&amp;D848)+(COUNTIF($D$839:$D$865,"="&amp;D848)-1)/2)/26*100</x:f>
        <x:v>57.692307692307686</x:v>
      </x:c>
      <x:c r="U848" s="12" t="n">
        <x:f t="shared" ca="1" si="57">T848*N848</x:f>
        <x:v>2.4038461557692306</x:v>
      </x:c>
      <x:c r="V848" s="12" t="n">
        <x:f t="shared" ca="1" si="58">U848/9</x:f>
        <x:v>0.2670940173076923</x:v>
      </x:c>
    </x:row>
    <x:row r="849">
      <x:c r="A849" s="10" t="s">
        <x:v>226</x:v>
      </x:c>
      <x:c r="B849" s="10" t="s">
        <x:v>75</x:v>
      </x:c>
      <x:c r="C849" s="10" t="s">
        <x:v>76</x:v>
      </x:c>
      <x:c r="D849" s="12">
        <x:v>6.2931749235999996</x:v>
      </x:c>
      <x:c r="E849" s="10" t="s">
        <x:v>227</x:v>
      </x:c>
      <x:c r="F849" s="10" t="s">
        <x:v>145</x:v>
      </x:c>
      <x:c r="G849" s="10"/>
      <x:c r="H849" s="10" t="s">
        <x:v>146</x:v>
      </x:c>
      <x:c r="I849" s="10" t="s">
        <x:v>147</x:v>
      </x:c>
      <x:c r="J849" s="10" t="s">
        <x:v>228</x:v>
      </x:c>
      <x:c r="K849" s="10" t="s">
        <x:v>54</x:v>
      </x:c>
      <x:c r="L849" s="10" t="s">
        <x:v>210</x:v>
      </x:c>
      <x:c r="M849" s="10" t="s">
        <x:v>165</x:v>
      </x:c>
      <x:c r="N849" s="13">
        <x:v>4.16666667E-2</x:v>
      </x:c>
      <x:c r="O849" s="13">
        <x:v>0.11111111110000001</x:v>
      </x:c>
      <x:c r="P849" s="13">
        <x:v>4.6296295999999999E-3</x:v>
      </x:c>
      <x:c r="Q849" s="11" t="b">
        <x:v>0</x:v>
      </x:c>
      <x:c r="R849" s="10"/>
      <x:c r="S849" s="10"/>
      <x:c r="T849" s="12" t="n">
        <x:f t="shared" ca="1" si="59">(COUNTIF($D$839:$D$865,"&lt;"&amp;D849)+(COUNTIF($D$839:$D$865,"="&amp;D849)-1)/2)/26*100</x:f>
        <x:v>46.15384615384615</x:v>
      </x:c>
      <x:c r="U849" s="12" t="n">
        <x:f t="shared" ca="1" si="57">T849*N849</x:f>
        <x:v>1.9230769246153847</x:v>
      </x:c>
      <x:c r="V849" s="12" t="n">
        <x:f t="shared" ca="1" si="58">U849/9</x:f>
        <x:v>0.21367521384615384</x:v>
      </x:c>
    </x:row>
    <x:row r="850">
      <x:c r="A850" s="10" t="s">
        <x:v>226</x:v>
      </x:c>
      <x:c r="B850" s="10" t="s">
        <x:v>77</x:v>
      </x:c>
      <x:c r="C850" s="10" t="s">
        <x:v>78</x:v>
      </x:c>
      <x:c r="D850" s="12">
        <x:v>3.3616866776999998</x:v>
      </x:c>
      <x:c r="E850" s="10" t="s">
        <x:v>227</x:v>
      </x:c>
      <x:c r="F850" s="10" t="s">
        <x:v>145</x:v>
      </x:c>
      <x:c r="G850" s="10"/>
      <x:c r="H850" s="10" t="s">
        <x:v>146</x:v>
      </x:c>
      <x:c r="I850" s="10" t="s">
        <x:v>147</x:v>
      </x:c>
      <x:c r="J850" s="10" t="s">
        <x:v>228</x:v>
      </x:c>
      <x:c r="K850" s="10" t="s">
        <x:v>54</x:v>
      </x:c>
      <x:c r="L850" s="10" t="s">
        <x:v>210</x:v>
      </x:c>
      <x:c r="M850" s="10" t="s">
        <x:v>165</x:v>
      </x:c>
      <x:c r="N850" s="13">
        <x:v>4.16666667E-2</x:v>
      </x:c>
      <x:c r="O850" s="13">
        <x:v>0.11111111110000001</x:v>
      </x:c>
      <x:c r="P850" s="13">
        <x:v>4.6296295999999999E-3</x:v>
      </x:c>
      <x:c r="Q850" s="11" t="b">
        <x:v>0</x:v>
      </x:c>
      <x:c r="R850" s="10"/>
      <x:c r="S850" s="10"/>
      <x:c r="T850" s="12" t="n">
        <x:f t="shared" ca="1" si="59">(COUNTIF($D$839:$D$865,"&lt;"&amp;D850)+(COUNTIF($D$839:$D$865,"="&amp;D850)-1)/2)/26*100</x:f>
        <x:v>3.8461538461538463</x:v>
      </x:c>
      <x:c r="U850" s="12" t="n">
        <x:f t="shared" ca="1" si="57">T850*N850</x:f>
        <x:v>0.16025641038461538</x:v>
      </x:c>
      <x:c r="V850" s="12" t="n">
        <x:f t="shared" ca="1" si="58">U850/9</x:f>
        <x:v>0.01780626782051282</x:v>
      </x:c>
    </x:row>
    <x:row r="851">
      <x:c r="A851" s="10" t="s">
        <x:v>226</x:v>
      </x:c>
      <x:c r="B851" s="10" t="s">
        <x:v>79</x:v>
      </x:c>
      <x:c r="C851" s="10" t="s">
        <x:v>80</x:v>
      </x:c>
      <x:c r="D851" s="12">
        <x:v>3.9192748508999999</x:v>
      </x:c>
      <x:c r="E851" s="10" t="s">
        <x:v>227</x:v>
      </x:c>
      <x:c r="F851" s="10" t="s">
        <x:v>145</x:v>
      </x:c>
      <x:c r="G851" s="10"/>
      <x:c r="H851" s="10" t="s">
        <x:v>146</x:v>
      </x:c>
      <x:c r="I851" s="10" t="s">
        <x:v>147</x:v>
      </x:c>
      <x:c r="J851" s="10" t="s">
        <x:v>228</x:v>
      </x:c>
      <x:c r="K851" s="10" t="s">
        <x:v>54</x:v>
      </x:c>
      <x:c r="L851" s="10" t="s">
        <x:v>210</x:v>
      </x:c>
      <x:c r="M851" s="10" t="s">
        <x:v>165</x:v>
      </x:c>
      <x:c r="N851" s="13">
        <x:v>4.16666667E-2</x:v>
      </x:c>
      <x:c r="O851" s="13">
        <x:v>0.11111111110000001</x:v>
      </x:c>
      <x:c r="P851" s="13">
        <x:v>4.6296295999999999E-3</x:v>
      </x:c>
      <x:c r="Q851" s="11" t="b">
        <x:v>0</x:v>
      </x:c>
      <x:c r="R851" s="10"/>
      <x:c r="S851" s="10"/>
      <x:c r="T851" s="12" t="n">
        <x:f t="shared" ca="1" si="59">(COUNTIF($D$839:$D$865,"&lt;"&amp;D851)+(COUNTIF($D$839:$D$865,"="&amp;D851)-1)/2)/26*100</x:f>
        <x:v>7.6923076923076925</x:v>
      </x:c>
      <x:c r="U851" s="12" t="n">
        <x:f t="shared" ca="1" si="57">T851*N851</x:f>
        <x:v>0.32051282076923077</x:v>
      </x:c>
      <x:c r="V851" s="12" t="n">
        <x:f t="shared" ca="1" si="58">U851/9</x:f>
        <x:v>0.03561253564102564</x:v>
      </x:c>
    </x:row>
    <x:row r="852">
      <x:c r="A852" s="10" t="s">
        <x:v>226</x:v>
      </x:c>
      <x:c r="B852" s="10" t="s">
        <x:v>81</x:v>
      </x:c>
      <x:c r="C852" s="10" t="s">
        <x:v>82</x:v>
      </x:c>
      <x:c r="D852" s="12">
        <x:v>3.9594207590999999</x:v>
      </x:c>
      <x:c r="E852" s="10" t="s">
        <x:v>227</x:v>
      </x:c>
      <x:c r="F852" s="10" t="s">
        <x:v>145</x:v>
      </x:c>
      <x:c r="G852" s="10"/>
      <x:c r="H852" s="10" t="s">
        <x:v>146</x:v>
      </x:c>
      <x:c r="I852" s="10" t="s">
        <x:v>147</x:v>
      </x:c>
      <x:c r="J852" s="10" t="s">
        <x:v>228</x:v>
      </x:c>
      <x:c r="K852" s="10" t="s">
        <x:v>54</x:v>
      </x:c>
      <x:c r="L852" s="10" t="s">
        <x:v>210</x:v>
      </x:c>
      <x:c r="M852" s="10" t="s">
        <x:v>165</x:v>
      </x:c>
      <x:c r="N852" s="13">
        <x:v>4.16666667E-2</x:v>
      </x:c>
      <x:c r="O852" s="13">
        <x:v>0.11111111110000001</x:v>
      </x:c>
      <x:c r="P852" s="13">
        <x:v>4.6296295999999999E-3</x:v>
      </x:c>
      <x:c r="Q852" s="11" t="b">
        <x:v>0</x:v>
      </x:c>
      <x:c r="R852" s="10"/>
      <x:c r="S852" s="10"/>
      <x:c r="T852" s="12" t="n">
        <x:f t="shared" ca="1" si="59">(COUNTIF($D$839:$D$865,"&lt;"&amp;D852)+(COUNTIF($D$839:$D$865,"="&amp;D852)-1)/2)/26*100</x:f>
        <x:v>11.538461538461538</x:v>
      </x:c>
      <x:c r="U852" s="12" t="n">
        <x:f t="shared" ca="1" si="57">T852*N852</x:f>
        <x:v>0.4807692311538462</x:v>
      </x:c>
      <x:c r="V852" s="12" t="n">
        <x:f t="shared" ca="1" si="58">U852/9</x:f>
        <x:v>0.05341880346153846</x:v>
      </x:c>
    </x:row>
    <x:row r="853">
      <x:c r="A853" s="10" t="s">
        <x:v>226</x:v>
      </x:c>
      <x:c r="B853" s="10" t="s">
        <x:v>83</x:v>
      </x:c>
      <x:c r="C853" s="10" t="s">
        <x:v>84</x:v>
      </x:c>
      <x:c r="D853" s="12">
        <x:v>3.1252262865999998</x:v>
      </x:c>
      <x:c r="E853" s="10" t="s">
        <x:v>227</x:v>
      </x:c>
      <x:c r="F853" s="10" t="s">
        <x:v>145</x:v>
      </x:c>
      <x:c r="G853" s="10"/>
      <x:c r="H853" s="10" t="s">
        <x:v>146</x:v>
      </x:c>
      <x:c r="I853" s="10" t="s">
        <x:v>147</x:v>
      </x:c>
      <x:c r="J853" s="10" t="s">
        <x:v>228</x:v>
      </x:c>
      <x:c r="K853" s="10" t="s">
        <x:v>54</x:v>
      </x:c>
      <x:c r="L853" s="10" t="s">
        <x:v>210</x:v>
      </x:c>
      <x:c r="M853" s="10" t="s">
        <x:v>165</x:v>
      </x:c>
      <x:c r="N853" s="13">
        <x:v>4.16666667E-2</x:v>
      </x:c>
      <x:c r="O853" s="13">
        <x:v>0.11111111110000001</x:v>
      </x:c>
      <x:c r="P853" s="13">
        <x:v>4.6296295999999999E-3</x:v>
      </x:c>
      <x:c r="Q853" s="11" t="b">
        <x:v>0</x:v>
      </x:c>
      <x:c r="R853" s="10"/>
      <x:c r="S853" s="10"/>
      <x:c r="T853" s="12" t="n">
        <x:f t="shared" ca="1" si="59">(COUNTIF($D$839:$D$865,"&lt;"&amp;D853)+(COUNTIF($D$839:$D$865,"="&amp;D853)-1)/2)/26*100</x:f>
        <x:v>0</x:v>
      </x:c>
      <x:c r="U853" s="12" t="n">
        <x:f t="shared" ca="1" si="57">T853*N853</x:f>
        <x:v>0</x:v>
      </x:c>
      <x:c r="V853" s="12" t="n">
        <x:f t="shared" ca="1" si="58">U853/9</x:f>
        <x:v>0</x:v>
      </x:c>
    </x:row>
    <x:row r="854">
      <x:c r="A854" s="10" t="s">
        <x:v>226</x:v>
      </x:c>
      <x:c r="B854" s="10" t="s">
        <x:v>85</x:v>
      </x:c>
      <x:c r="C854" s="10" t="s">
        <x:v>86</x:v>
      </x:c>
      <x:c r="D854" s="12">
        <x:v>6.0367182686999996</x:v>
      </x:c>
      <x:c r="E854" s="10" t="s">
        <x:v>227</x:v>
      </x:c>
      <x:c r="F854" s="10" t="s">
        <x:v>145</x:v>
      </x:c>
      <x:c r="G854" s="10"/>
      <x:c r="H854" s="10" t="s">
        <x:v>146</x:v>
      </x:c>
      <x:c r="I854" s="10" t="s">
        <x:v>147</x:v>
      </x:c>
      <x:c r="J854" s="10" t="s">
        <x:v>228</x:v>
      </x:c>
      <x:c r="K854" s="10" t="s">
        <x:v>54</x:v>
      </x:c>
      <x:c r="L854" s="10" t="s">
        <x:v>210</x:v>
      </x:c>
      <x:c r="M854" s="10" t="s">
        <x:v>165</x:v>
      </x:c>
      <x:c r="N854" s="13">
        <x:v>4.16666667E-2</x:v>
      </x:c>
      <x:c r="O854" s="13">
        <x:v>0.11111111110000001</x:v>
      </x:c>
      <x:c r="P854" s="13">
        <x:v>4.6296295999999999E-3</x:v>
      </x:c>
      <x:c r="Q854" s="11" t="b">
        <x:v>0</x:v>
      </x:c>
      <x:c r="R854" s="10"/>
      <x:c r="S854" s="10"/>
      <x:c r="T854" s="12" t="n">
        <x:f t="shared" ca="1" si="59">(COUNTIF($D$839:$D$865,"&lt;"&amp;D854)+(COUNTIF($D$839:$D$865,"="&amp;D854)-1)/2)/26*100</x:f>
        <x:v>38.46153846153847</x:v>
      </x:c>
      <x:c r="U854" s="12" t="n">
        <x:f t="shared" ca="1" si="57">T854*N854</x:f>
        <x:v>1.602564103846154</x:v>
      </x:c>
      <x:c r="V854" s="12" t="n">
        <x:f t="shared" ca="1" si="58">U854/9</x:f>
        <x:v>0.17806267820512822</x:v>
      </x:c>
    </x:row>
    <x:row r="855">
      <x:c r="A855" s="10" t="s">
        <x:v>226</x:v>
      </x:c>
      <x:c r="B855" s="10" t="s">
        <x:v>87</x:v>
      </x:c>
      <x:c r="C855" s="10" t="s">
        <x:v>88</x:v>
      </x:c>
      <x:c r="D855" s="12">
        <x:v>12.327538198099999</x:v>
      </x:c>
      <x:c r="E855" s="10" t="s">
        <x:v>227</x:v>
      </x:c>
      <x:c r="F855" s="10" t="s">
        <x:v>145</x:v>
      </x:c>
      <x:c r="G855" s="10"/>
      <x:c r="H855" s="10" t="s">
        <x:v>146</x:v>
      </x:c>
      <x:c r="I855" s="10" t="s">
        <x:v>147</x:v>
      </x:c>
      <x:c r="J855" s="10" t="s">
        <x:v>228</x:v>
      </x:c>
      <x:c r="K855" s="10" t="s">
        <x:v>54</x:v>
      </x:c>
      <x:c r="L855" s="10" t="s">
        <x:v>210</x:v>
      </x:c>
      <x:c r="M855" s="10" t="s">
        <x:v>165</x:v>
      </x:c>
      <x:c r="N855" s="13">
        <x:v>4.16666667E-2</x:v>
      </x:c>
      <x:c r="O855" s="13">
        <x:v>0.11111111110000001</x:v>
      </x:c>
      <x:c r="P855" s="13">
        <x:v>4.6296295999999999E-3</x:v>
      </x:c>
      <x:c r="Q855" s="11" t="b">
        <x:v>0</x:v>
      </x:c>
      <x:c r="R855" s="10"/>
      <x:c r="S855" s="10"/>
      <x:c r="T855" s="12" t="n">
        <x:f t="shared" ca="1" si="59">(COUNTIF($D$839:$D$865,"&lt;"&amp;D855)+(COUNTIF($D$839:$D$865,"="&amp;D855)-1)/2)/26*100</x:f>
        <x:v>84.61538461538461</x:v>
      </x:c>
      <x:c r="U855" s="12" t="n">
        <x:f t="shared" ca="1" si="57">T855*N855</x:f>
        <x:v>3.5256410284615383</x:v>
      </x:c>
      <x:c r="V855" s="12" t="n">
        <x:f t="shared" ca="1" si="58">U855/9</x:f>
        <x:v>0.391737892051282</x:v>
      </x:c>
    </x:row>
    <x:row r="856">
      <x:c r="A856" s="10" t="s">
        <x:v>226</x:v>
      </x:c>
      <x:c r="B856" s="10" t="s">
        <x:v>89</x:v>
      </x:c>
      <x:c r="C856" s="10" t="s">
        <x:v>90</x:v>
      </x:c>
      <x:c r="D856" s="12">
        <x:v>13.433195406999999</x:v>
      </x:c>
      <x:c r="E856" s="10" t="s">
        <x:v>227</x:v>
      </x:c>
      <x:c r="F856" s="10" t="s">
        <x:v>145</x:v>
      </x:c>
      <x:c r="G856" s="10"/>
      <x:c r="H856" s="10" t="s">
        <x:v>146</x:v>
      </x:c>
      <x:c r="I856" s="10" t="s">
        <x:v>147</x:v>
      </x:c>
      <x:c r="J856" s="10" t="s">
        <x:v>228</x:v>
      </x:c>
      <x:c r="K856" s="10" t="s">
        <x:v>54</x:v>
      </x:c>
      <x:c r="L856" s="10" t="s">
        <x:v>210</x:v>
      </x:c>
      <x:c r="M856" s="10" t="s">
        <x:v>165</x:v>
      </x:c>
      <x:c r="N856" s="13">
        <x:v>4.16666667E-2</x:v>
      </x:c>
      <x:c r="O856" s="13">
        <x:v>0.11111111110000001</x:v>
      </x:c>
      <x:c r="P856" s="13">
        <x:v>4.6296295999999999E-3</x:v>
      </x:c>
      <x:c r="Q856" s="11" t="b">
        <x:v>0</x:v>
      </x:c>
      <x:c r="R856" s="10"/>
      <x:c r="S856" s="10"/>
      <x:c r="T856" s="12" t="n">
        <x:f t="shared" ca="1" si="59">(COUNTIF($D$839:$D$865,"&lt;"&amp;D856)+(COUNTIF($D$839:$D$865,"="&amp;D856)-1)/2)/26*100</x:f>
        <x:v>88.46153846153845</x:v>
      </x:c>
      <x:c r="U856" s="12" t="n">
        <x:f t="shared" ca="1" si="57">T856*N856</x:f>
        <x:v>3.6858974388461534</x:v>
      </x:c>
      <x:c r="V856" s="12" t="n">
        <x:f t="shared" ca="1" si="58">U856/9</x:f>
        <x:v>0.4095441598717948</x:v>
      </x:c>
    </x:row>
    <x:row r="857">
      <x:c r="A857" s="10" t="s">
        <x:v>226</x:v>
      </x:c>
      <x:c r="B857" s="10" t="s">
        <x:v>91</x:v>
      </x:c>
      <x:c r="C857" s="10" t="s">
        <x:v>92</x:v>
      </x:c>
      <x:c r="D857" s="12">
        <x:v>9.3558602839000002</x:v>
      </x:c>
      <x:c r="E857" s="10" t="s">
        <x:v>227</x:v>
      </x:c>
      <x:c r="F857" s="10" t="s">
        <x:v>145</x:v>
      </x:c>
      <x:c r="G857" s="10"/>
      <x:c r="H857" s="10" t="s">
        <x:v>146</x:v>
      </x:c>
      <x:c r="I857" s="10" t="s">
        <x:v>147</x:v>
      </x:c>
      <x:c r="J857" s="10" t="s">
        <x:v>228</x:v>
      </x:c>
      <x:c r="K857" s="10" t="s">
        <x:v>54</x:v>
      </x:c>
      <x:c r="L857" s="10" t="s">
        <x:v>210</x:v>
      </x:c>
      <x:c r="M857" s="10" t="s">
        <x:v>165</x:v>
      </x:c>
      <x:c r="N857" s="13">
        <x:v>4.16666667E-2</x:v>
      </x:c>
      <x:c r="O857" s="13">
        <x:v>0.11111111110000001</x:v>
      </x:c>
      <x:c r="P857" s="13">
        <x:v>4.6296295999999999E-3</x:v>
      </x:c>
      <x:c r="Q857" s="11" t="b">
        <x:v>0</x:v>
      </x:c>
      <x:c r="R857" s="10"/>
      <x:c r="S857" s="10"/>
      <x:c r="T857" s="12" t="n">
        <x:f t="shared" ca="1" si="59">(COUNTIF($D$839:$D$865,"&lt;"&amp;D857)+(COUNTIF($D$839:$D$865,"="&amp;D857)-1)/2)/26*100</x:f>
        <x:v>80.76923076923077</x:v>
      </x:c>
      <x:c r="U857" s="12" t="n">
        <x:f t="shared" ca="1" si="57">T857*N857</x:f>
        <x:v>3.365384618076923</x:v>
      </x:c>
      <x:c r="V857" s="12" t="n">
        <x:f t="shared" ca="1" si="58">U857/9</x:f>
        <x:v>0.37393162423076926</x:v>
      </x:c>
    </x:row>
    <x:row r="858">
      <x:c r="A858" s="10" t="s">
        <x:v>226</x:v>
      </x:c>
      <x:c r="B858" s="10" t="s">
        <x:v>93</x:v>
      </x:c>
      <x:c r="C858" s="10" t="s">
        <x:v>94</x:v>
      </x:c>
      <x:c r="D858" s="12">
        <x:v>46.571325362400003</x:v>
      </x:c>
      <x:c r="E858" s="10" t="s">
        <x:v>227</x:v>
      </x:c>
      <x:c r="F858" s="10" t="s">
        <x:v>145</x:v>
      </x:c>
      <x:c r="G858" s="10"/>
      <x:c r="H858" s="10" t="s">
        <x:v>146</x:v>
      </x:c>
      <x:c r="I858" s="10" t="s">
        <x:v>147</x:v>
      </x:c>
      <x:c r="J858" s="10" t="s">
        <x:v>228</x:v>
      </x:c>
      <x:c r="K858" s="10" t="s">
        <x:v>54</x:v>
      </x:c>
      <x:c r="L858" s="10" t="s">
        <x:v>210</x:v>
      </x:c>
      <x:c r="M858" s="10" t="s">
        <x:v>165</x:v>
      </x:c>
      <x:c r="N858" s="13">
        <x:v>4.16666667E-2</x:v>
      </x:c>
      <x:c r="O858" s="13">
        <x:v>0.11111111110000001</x:v>
      </x:c>
      <x:c r="P858" s="13">
        <x:v>4.6296295999999999E-3</x:v>
      </x:c>
      <x:c r="Q858" s="11" t="b">
        <x:v>0</x:v>
      </x:c>
      <x:c r="R858" s="10"/>
      <x:c r="S858" s="10"/>
      <x:c r="T858" s="12" t="n">
        <x:f t="shared" ca="1" si="59">(COUNTIF($D$839:$D$865,"&lt;"&amp;D858)+(COUNTIF($D$839:$D$865,"="&amp;D858)-1)/2)/26*100</x:f>
        <x:v>100</x:v>
      </x:c>
      <x:c r="U858" s="12" t="n">
        <x:f t="shared" ca="1" si="57">T858*N858</x:f>
        <x:v>4.16666667</x:v>
      </x:c>
      <x:c r="V858" s="12" t="n">
        <x:f t="shared" ca="1" si="58">U858/9</x:f>
        <x:v>0.4629629633333333</x:v>
      </x:c>
    </x:row>
    <x:row r="859">
      <x:c r="A859" s="10" t="s">
        <x:v>226</x:v>
      </x:c>
      <x:c r="B859" s="10" t="s">
        <x:v>95</x:v>
      </x:c>
      <x:c r="C859" s="10" t="s">
        <x:v>96</x:v>
      </x:c>
      <x:c r="D859" s="12">
        <x:v>6.4037403818999996</x:v>
      </x:c>
      <x:c r="E859" s="10" t="s">
        <x:v>227</x:v>
      </x:c>
      <x:c r="F859" s="10" t="s">
        <x:v>145</x:v>
      </x:c>
      <x:c r="G859" s="10"/>
      <x:c r="H859" s="10" t="s">
        <x:v>146</x:v>
      </x:c>
      <x:c r="I859" s="10" t="s">
        <x:v>147</x:v>
      </x:c>
      <x:c r="J859" s="10" t="s">
        <x:v>228</x:v>
      </x:c>
      <x:c r="K859" s="10" t="s">
        <x:v>54</x:v>
      </x:c>
      <x:c r="L859" s="10" t="s">
        <x:v>210</x:v>
      </x:c>
      <x:c r="M859" s="10" t="s">
        <x:v>165</x:v>
      </x:c>
      <x:c r="N859" s="13">
        <x:v>4.16666667E-2</x:v>
      </x:c>
      <x:c r="O859" s="13">
        <x:v>0.11111111110000001</x:v>
      </x:c>
      <x:c r="P859" s="13">
        <x:v>4.6296295999999999E-3</x:v>
      </x:c>
      <x:c r="Q859" s="11" t="b">
        <x:v>0</x:v>
      </x:c>
      <x:c r="R859" s="10"/>
      <x:c r="S859" s="10"/>
      <x:c r="T859" s="12" t="n">
        <x:f t="shared" ca="1" si="59">(COUNTIF($D$839:$D$865,"&lt;"&amp;D859)+(COUNTIF($D$839:$D$865,"="&amp;D859)-1)/2)/26*100</x:f>
        <x:v>50</x:v>
      </x:c>
      <x:c r="U859" s="12" t="n">
        <x:f t="shared" ca="1" si="57">T859*N859</x:f>
        <x:v>2.083333335</x:v>
      </x:c>
      <x:c r="V859" s="12" t="n">
        <x:f t="shared" ca="1" si="58">U859/9</x:f>
        <x:v>0.23148148166666666</x:v>
      </x:c>
    </x:row>
    <x:row r="860">
      <x:c r="A860" s="10" t="s">
        <x:v>226</x:v>
      </x:c>
      <x:c r="B860" s="10" t="s">
        <x:v>97</x:v>
      </x:c>
      <x:c r="C860" s="10" t="s">
        <x:v>98</x:v>
      </x:c>
      <x:c r="D860" s="12">
        <x:v>6.1671674744000002</x:v>
      </x:c>
      <x:c r="E860" s="10" t="s">
        <x:v>227</x:v>
      </x:c>
      <x:c r="F860" s="10" t="s">
        <x:v>145</x:v>
      </x:c>
      <x:c r="G860" s="10"/>
      <x:c r="H860" s="10" t="s">
        <x:v>146</x:v>
      </x:c>
      <x:c r="I860" s="10" t="s">
        <x:v>147</x:v>
      </x:c>
      <x:c r="J860" s="10" t="s">
        <x:v>228</x:v>
      </x:c>
      <x:c r="K860" s="10" t="s">
        <x:v>54</x:v>
      </x:c>
      <x:c r="L860" s="10" t="s">
        <x:v>210</x:v>
      </x:c>
      <x:c r="M860" s="10" t="s">
        <x:v>165</x:v>
      </x:c>
      <x:c r="N860" s="13">
        <x:v>4.16666667E-2</x:v>
      </x:c>
      <x:c r="O860" s="13">
        <x:v>0.11111111110000001</x:v>
      </x:c>
      <x:c r="P860" s="13">
        <x:v>4.6296295999999999E-3</x:v>
      </x:c>
      <x:c r="Q860" s="11" t="b">
        <x:v>0</x:v>
      </x:c>
      <x:c r="R860" s="10"/>
      <x:c r="S860" s="10"/>
      <x:c r="T860" s="12" t="n">
        <x:f t="shared" ca="1" si="59">(COUNTIF($D$839:$D$865,"&lt;"&amp;D860)+(COUNTIF($D$839:$D$865,"="&amp;D860)-1)/2)/26*100</x:f>
        <x:v>42.30769230769231</x:v>
      </x:c>
      <x:c r="U860" s="12" t="n">
        <x:f t="shared" ca="1" si="57">T860*N860</x:f>
        <x:v>1.7628205142307691</x:v>
      </x:c>
      <x:c r="V860" s="12" t="n">
        <x:f t="shared" ca="1" si="58">U860/9</x:f>
        <x:v>0.195868946025641</x:v>
      </x:c>
    </x:row>
    <x:row r="861">
      <x:c r="A861" s="10" t="s">
        <x:v>226</x:v>
      </x:c>
      <x:c r="B861" s="10" t="s">
        <x:v>99</x:v>
      </x:c>
      <x:c r="C861" s="10" t="s">
        <x:v>100</x:v>
      </x:c>
      <x:c r="D861" s="12">
        <x:v>6.6719214640000004</x:v>
      </x:c>
      <x:c r="E861" s="10" t="s">
        <x:v>227</x:v>
      </x:c>
      <x:c r="F861" s="10" t="s">
        <x:v>145</x:v>
      </x:c>
      <x:c r="G861" s="10"/>
      <x:c r="H861" s="10" t="s">
        <x:v>146</x:v>
      </x:c>
      <x:c r="I861" s="10" t="s">
        <x:v>147</x:v>
      </x:c>
      <x:c r="J861" s="10" t="s">
        <x:v>228</x:v>
      </x:c>
      <x:c r="K861" s="10" t="s">
        <x:v>54</x:v>
      </x:c>
      <x:c r="L861" s="10" t="s">
        <x:v>210</x:v>
      </x:c>
      <x:c r="M861" s="10" t="s">
        <x:v>165</x:v>
      </x:c>
      <x:c r="N861" s="13">
        <x:v>4.16666667E-2</x:v>
      </x:c>
      <x:c r="O861" s="13">
        <x:v>0.11111111110000001</x:v>
      </x:c>
      <x:c r="P861" s="13">
        <x:v>4.6296295999999999E-3</x:v>
      </x:c>
      <x:c r="Q861" s="11" t="b">
        <x:v>0</x:v>
      </x:c>
      <x:c r="R861" s="10"/>
      <x:c r="S861" s="10"/>
      <x:c r="T861" s="12" t="n">
        <x:f t="shared" ca="1" si="59">(COUNTIF($D$839:$D$865,"&lt;"&amp;D861)+(COUNTIF($D$839:$D$865,"="&amp;D861)-1)/2)/26*100</x:f>
        <x:v>53.84615384615385</x:v>
      </x:c>
      <x:c r="U861" s="12" t="n">
        <x:f t="shared" ca="1" si="57">T861*N861</x:f>
        <x:v>2.2435897453846154</x:v>
      </x:c>
      <x:c r="V861" s="12" t="n">
        <x:f t="shared" ca="1" si="58">U861/9</x:f>
        <x:v>0.2492877494871795</x:v>
      </x:c>
    </x:row>
    <x:row r="862">
      <x:c r="A862" s="10" t="s">
        <x:v>226</x:v>
      </x:c>
      <x:c r="B862" s="10" t="s">
        <x:v>101</x:v>
      </x:c>
      <x:c r="C862" s="10" t="s">
        <x:v>102</x:v>
      </x:c>
      <x:c r="D862" s="12">
        <x:v>4.1376624075999997</x:v>
      </x:c>
      <x:c r="E862" s="10" t="s">
        <x:v>227</x:v>
      </x:c>
      <x:c r="F862" s="10" t="s">
        <x:v>145</x:v>
      </x:c>
      <x:c r="G862" s="10"/>
      <x:c r="H862" s="10" t="s">
        <x:v>146</x:v>
      </x:c>
      <x:c r="I862" s="10" t="s">
        <x:v>147</x:v>
      </x:c>
      <x:c r="J862" s="10" t="s">
        <x:v>228</x:v>
      </x:c>
      <x:c r="K862" s="10" t="s">
        <x:v>54</x:v>
      </x:c>
      <x:c r="L862" s="10" t="s">
        <x:v>210</x:v>
      </x:c>
      <x:c r="M862" s="10" t="s">
        <x:v>165</x:v>
      </x:c>
      <x:c r="N862" s="13">
        <x:v>4.16666667E-2</x:v>
      </x:c>
      <x:c r="O862" s="13">
        <x:v>0.11111111110000001</x:v>
      </x:c>
      <x:c r="P862" s="13">
        <x:v>4.6296295999999999E-3</x:v>
      </x:c>
      <x:c r="Q862" s="11" t="b">
        <x:v>0</x:v>
      </x:c>
      <x:c r="R862" s="10"/>
      <x:c r="S862" s="10"/>
      <x:c r="T862" s="12" t="n">
        <x:f t="shared" ca="1" si="59">(COUNTIF($D$839:$D$865,"&lt;"&amp;D862)+(COUNTIF($D$839:$D$865,"="&amp;D862)-1)/2)/26*100</x:f>
        <x:v>15.384615384615385</x:v>
      </x:c>
      <x:c r="U862" s="12" t="n">
        <x:f t="shared" ca="1" si="57">T862*N862</x:f>
        <x:v>0.6410256415384615</x:v>
      </x:c>
      <x:c r="V862" s="12" t="n">
        <x:f t="shared" ca="1" si="58">U862/9</x:f>
        <x:v>0.07122507128205129</x:v>
      </x:c>
    </x:row>
    <x:row r="863">
      <x:c r="A863" s="10" t="s">
        <x:v>226</x:v>
      </x:c>
      <x:c r="B863" s="10" t="s">
        <x:v>103</x:v>
      </x:c>
      <x:c r="C863" s="10" t="s">
        <x:v>104</x:v>
      </x:c>
      <x:c r="D863" s="12">
        <x:v>7.405163656</x:v>
      </x:c>
      <x:c r="E863" s="10" t="s">
        <x:v>227</x:v>
      </x:c>
      <x:c r="F863" s="10" t="s">
        <x:v>145</x:v>
      </x:c>
      <x:c r="G863" s="10"/>
      <x:c r="H863" s="10" t="s">
        <x:v>146</x:v>
      </x:c>
      <x:c r="I863" s="10" t="s">
        <x:v>147</x:v>
      </x:c>
      <x:c r="J863" s="10" t="s">
        <x:v>228</x:v>
      </x:c>
      <x:c r="K863" s="10" t="s">
        <x:v>54</x:v>
      </x:c>
      <x:c r="L863" s="10" t="s">
        <x:v>210</x:v>
      </x:c>
      <x:c r="M863" s="10" t="s">
        <x:v>165</x:v>
      </x:c>
      <x:c r="N863" s="13">
        <x:v>4.16666667E-2</x:v>
      </x:c>
      <x:c r="O863" s="13">
        <x:v>0.11111111110000001</x:v>
      </x:c>
      <x:c r="P863" s="13">
        <x:v>4.6296295999999999E-3</x:v>
      </x:c>
      <x:c r="Q863" s="11" t="b">
        <x:v>0</x:v>
      </x:c>
      <x:c r="R863" s="10"/>
      <x:c r="S863" s="10"/>
      <x:c r="T863" s="12" t="n">
        <x:f t="shared" ca="1" si="59">(COUNTIF($D$839:$D$865,"&lt;"&amp;D863)+(COUNTIF($D$839:$D$865,"="&amp;D863)-1)/2)/26*100</x:f>
        <x:v>65.38461538461539</x:v>
      </x:c>
      <x:c r="U863" s="12" t="n">
        <x:f t="shared" ca="1" si="57">T863*N863</x:f>
        <x:v>2.7243589765384617</x:v>
      </x:c>
      <x:c r="V863" s="12" t="n">
        <x:f t="shared" ca="1" si="58">U863/9</x:f>
        <x:v>0.30270655294871796</x:v>
      </x:c>
    </x:row>
    <x:row r="864">
      <x:c r="A864" s="10" t="s">
        <x:v>226</x:v>
      </x:c>
      <x:c r="B864" s="10" t="s">
        <x:v>105</x:v>
      </x:c>
      <x:c r="C864" s="10" t="s">
        <x:v>106</x:v>
      </x:c>
      <x:c r="D864" s="12">
        <x:v>7.9251060925000001</x:v>
      </x:c>
      <x:c r="E864" s="10" t="s">
        <x:v>227</x:v>
      </x:c>
      <x:c r="F864" s="10" t="s">
        <x:v>145</x:v>
      </x:c>
      <x:c r="G864" s="10"/>
      <x:c r="H864" s="10" t="s">
        <x:v>146</x:v>
      </x:c>
      <x:c r="I864" s="10" t="s">
        <x:v>147</x:v>
      </x:c>
      <x:c r="J864" s="10" t="s">
        <x:v>228</x:v>
      </x:c>
      <x:c r="K864" s="10" t="s">
        <x:v>54</x:v>
      </x:c>
      <x:c r="L864" s="10" t="s">
        <x:v>210</x:v>
      </x:c>
      <x:c r="M864" s="10" t="s">
        <x:v>165</x:v>
      </x:c>
      <x:c r="N864" s="13">
        <x:v>4.16666667E-2</x:v>
      </x:c>
      <x:c r="O864" s="13">
        <x:v>0.11111111110000001</x:v>
      </x:c>
      <x:c r="P864" s="13">
        <x:v>4.6296295999999999E-3</x:v>
      </x:c>
      <x:c r="Q864" s="11" t="b">
        <x:v>0</x:v>
      </x:c>
      <x:c r="R864" s="10"/>
      <x:c r="S864" s="10"/>
      <x:c r="T864" s="12" t="n">
        <x:f t="shared" ca="1" si="59">(COUNTIF($D$839:$D$865,"&lt;"&amp;D864)+(COUNTIF($D$839:$D$865,"="&amp;D864)-1)/2)/26*100</x:f>
        <x:v>69.23076923076923</x:v>
      </x:c>
      <x:c r="U864" s="12" t="n">
        <x:f t="shared" ca="1" si="57">T864*N864</x:f>
        <x:v>2.884615386923077</x:v>
      </x:c>
      <x:c r="V864" s="12" t="n">
        <x:f t="shared" ca="1" si="58">U864/9</x:f>
        <x:v>0.32051282076923077</x:v>
      </x:c>
    </x:row>
    <x:row r="865">
      <x:c r="A865" s="10" t="s">
        <x:v>226</x:v>
      </x:c>
      <x:c r="B865" s="10" t="s">
        <x:v>107</x:v>
      </x:c>
      <x:c r="C865" s="10" t="s">
        <x:v>108</x:v>
      </x:c>
      <x:c r="D865" s="12">
        <x:v>5.7776158790999999</x:v>
      </x:c>
      <x:c r="E865" s="10" t="s">
        <x:v>227</x:v>
      </x:c>
      <x:c r="F865" s="10" t="s">
        <x:v>145</x:v>
      </x:c>
      <x:c r="G865" s="10"/>
      <x:c r="H865" s="10" t="s">
        <x:v>146</x:v>
      </x:c>
      <x:c r="I865" s="10" t="s">
        <x:v>147</x:v>
      </x:c>
      <x:c r="J865" s="10" t="s">
        <x:v>228</x:v>
      </x:c>
      <x:c r="K865" s="10" t="s">
        <x:v>54</x:v>
      </x:c>
      <x:c r="L865" s="10" t="s">
        <x:v>210</x:v>
      </x:c>
      <x:c r="M865" s="10" t="s">
        <x:v>165</x:v>
      </x:c>
      <x:c r="N865" s="13">
        <x:v>4.16666667E-2</x:v>
      </x:c>
      <x:c r="O865" s="13">
        <x:v>0.11111111110000001</x:v>
      </x:c>
      <x:c r="P865" s="13">
        <x:v>4.6296295999999999E-3</x:v>
      </x:c>
      <x:c r="Q865" s="11" t="b">
        <x:v>0</x:v>
      </x:c>
      <x:c r="R865" s="10"/>
      <x:c r="S865" s="10"/>
      <x:c r="T865" s="12" t="n">
        <x:f t="shared" ca="1" si="59">(COUNTIF($D$839:$D$865,"&lt;"&amp;D865)+(COUNTIF($D$839:$D$865,"="&amp;D865)-1)/2)/26*100</x:f>
        <x:v>34.61538461538461</x:v>
      </x:c>
      <x:c r="U865" s="12" t="n">
        <x:f t="shared" ca="1" si="57">T865*N865</x:f>
        <x:v>1.4423076934615384</x:v>
      </x:c>
      <x:c r="V865" s="12" t="n">
        <x:f t="shared" ca="1" si="58">U865/9</x:f>
        <x:v>0.16025641038461538</x:v>
      </x:c>
    </x:row>
    <x:row r="866">
      <x:c r="A866" s="10" t="s">
        <x:v>229</x:v>
      </x:c>
      <x:c r="B866" s="10" t="s">
        <x:v>48</x:v>
      </x:c>
      <x:c r="C866" s="10" t="s">
        <x:v>49</x:v>
      </x:c>
      <x:c r="D866" s="12">
        <x:v>4.5488112593999999</x:v>
      </x:c>
      <x:c r="E866" s="10" t="s">
        <x:v>230</x:v>
      </x:c>
      <x:c r="F866" s="10" t="s">
        <x:v>145</x:v>
      </x:c>
      <x:c r="G866" s="10"/>
      <x:c r="H866" s="10" t="s">
        <x:v>146</x:v>
      </x:c>
      <x:c r="I866" s="10" t="s">
        <x:v>147</x:v>
      </x:c>
      <x:c r="J866" s="10" t="s">
        <x:v>231</x:v>
      </x:c>
      <x:c r="K866" s="10" t="s">
        <x:v>54</x:v>
      </x:c>
      <x:c r="L866" s="10" t="s">
        <x:v>210</x:v>
      </x:c>
      <x:c r="M866" s="10" t="s">
        <x:v>165</x:v>
      </x:c>
      <x:c r="N866" s="13">
        <x:v>4.16666667E-2</x:v>
      </x:c>
      <x:c r="O866" s="13">
        <x:v>0.11111111110000001</x:v>
      </x:c>
      <x:c r="P866" s="13">
        <x:v>4.6296295999999999E-3</x:v>
      </x:c>
      <x:c r="Q866" s="11" t="b">
        <x:v>0</x:v>
      </x:c>
      <x:c r="R866" s="10"/>
      <x:c r="S866" s="10"/>
      <x:c r="T866" s="12" t="n">
        <x:f t="shared" ref="T866:T892" ca="1" si="60">(COUNTIF($D$866:$D$892,"&lt;"&amp;D866)+(COUNTIF($D$866:$D$892,"="&amp;D866)-1)/2)/26*100</x:f>
        <x:v>96.15384615384616</x:v>
      </x:c>
      <x:c r="U866" s="12" t="n">
        <x:f t="shared" ca="1" si="57">T866*N866</x:f>
        <x:v>4.006410259615385</x:v>
      </x:c>
      <x:c r="V866" s="12" t="n">
        <x:f t="shared" ca="1" si="58">U866/9</x:f>
        <x:v>0.44515669551282055</x:v>
      </x:c>
    </x:row>
    <x:row r="867">
      <x:c r="A867" s="10" t="s">
        <x:v>229</x:v>
      </x:c>
      <x:c r="B867" s="10" t="s">
        <x:v>57</x:v>
      </x:c>
      <x:c r="C867" s="10" t="s">
        <x:v>58</x:v>
      </x:c>
      <x:c r="D867" s="12">
        <x:v>1.8540790163</x:v>
      </x:c>
      <x:c r="E867" s="10" t="s">
        <x:v>230</x:v>
      </x:c>
      <x:c r="F867" s="10" t="s">
        <x:v>145</x:v>
      </x:c>
      <x:c r="G867" s="10"/>
      <x:c r="H867" s="10" t="s">
        <x:v>146</x:v>
      </x:c>
      <x:c r="I867" s="10" t="s">
        <x:v>147</x:v>
      </x:c>
      <x:c r="J867" s="10" t="s">
        <x:v>231</x:v>
      </x:c>
      <x:c r="K867" s="10" t="s">
        <x:v>54</x:v>
      </x:c>
      <x:c r="L867" s="10" t="s">
        <x:v>210</x:v>
      </x:c>
      <x:c r="M867" s="10" t="s">
        <x:v>165</x:v>
      </x:c>
      <x:c r="N867" s="13">
        <x:v>4.16666667E-2</x:v>
      </x:c>
      <x:c r="O867" s="13">
        <x:v>0.11111111110000001</x:v>
      </x:c>
      <x:c r="P867" s="13">
        <x:v>4.6296295999999999E-3</x:v>
      </x:c>
      <x:c r="Q867" s="11" t="b">
        <x:v>0</x:v>
      </x:c>
      <x:c r="R867" s="10"/>
      <x:c r="S867" s="10"/>
      <x:c r="T867" s="12" t="n">
        <x:f t="shared" ca="1" si="60">(COUNTIF($D$866:$D$892,"&lt;"&amp;D867)+(COUNTIF($D$866:$D$892,"="&amp;D867)-1)/2)/26*100</x:f>
        <x:v>30.76923076923077</x:v>
      </x:c>
      <x:c r="U867" s="12" t="n">
        <x:f t="shared" ca="1" si="57">T867*N867</x:f>
        <x:v>1.282051283076923</x:v>
      </x:c>
      <x:c r="V867" s="12" t="n">
        <x:f t="shared" ca="1" si="58">U867/9</x:f>
        <x:v>0.14245014256410257</x:v>
      </x:c>
    </x:row>
    <x:row r="868">
      <x:c r="A868" s="10" t="s">
        <x:v>229</x:v>
      </x:c>
      <x:c r="B868" s="10" t="s">
        <x:v>59</x:v>
      </x:c>
      <x:c r="C868" s="10" t="s">
        <x:v>60</x:v>
      </x:c>
      <x:c r="D868" s="12">
        <x:v>3.1959074233</x:v>
      </x:c>
      <x:c r="E868" s="10" t="s">
        <x:v>230</x:v>
      </x:c>
      <x:c r="F868" s="10" t="s">
        <x:v>145</x:v>
      </x:c>
      <x:c r="G868" s="10"/>
      <x:c r="H868" s="10" t="s">
        <x:v>146</x:v>
      </x:c>
      <x:c r="I868" s="10" t="s">
        <x:v>147</x:v>
      </x:c>
      <x:c r="J868" s="10" t="s">
        <x:v>231</x:v>
      </x:c>
      <x:c r="K868" s="10" t="s">
        <x:v>54</x:v>
      </x:c>
      <x:c r="L868" s="10" t="s">
        <x:v>210</x:v>
      </x:c>
      <x:c r="M868" s="10" t="s">
        <x:v>165</x:v>
      </x:c>
      <x:c r="N868" s="13">
        <x:v>4.16666667E-2</x:v>
      </x:c>
      <x:c r="O868" s="13">
        <x:v>0.11111111110000001</x:v>
      </x:c>
      <x:c r="P868" s="13">
        <x:v>4.6296295999999999E-3</x:v>
      </x:c>
      <x:c r="Q868" s="11" t="b">
        <x:v>0</x:v>
      </x:c>
      <x:c r="R868" s="10"/>
      <x:c r="S868" s="10"/>
      <x:c r="T868" s="12" t="n">
        <x:f t="shared" ca="1" si="60">(COUNTIF($D$866:$D$892,"&lt;"&amp;D868)+(COUNTIF($D$866:$D$892,"="&amp;D868)-1)/2)/26*100</x:f>
        <x:v>65.38461538461539</x:v>
      </x:c>
      <x:c r="U868" s="12" t="n">
        <x:f t="shared" ca="1" si="57">T868*N868</x:f>
        <x:v>2.7243589765384617</x:v>
      </x:c>
      <x:c r="V868" s="12" t="n">
        <x:f t="shared" ca="1" si="58">U868/9</x:f>
        <x:v>0.30270655294871796</x:v>
      </x:c>
    </x:row>
    <x:row r="869">
      <x:c r="A869" s="10" t="s">
        <x:v>229</x:v>
      </x:c>
      <x:c r="B869" s="10" t="s">
        <x:v>61</x:v>
      </x:c>
      <x:c r="C869" s="10" t="s">
        <x:v>62</x:v>
      </x:c>
      <x:c r="D869" s="12">
        <x:v>1.9413427274999999</x:v>
      </x:c>
      <x:c r="E869" s="10" t="s">
        <x:v>230</x:v>
      </x:c>
      <x:c r="F869" s="10" t="s">
        <x:v>145</x:v>
      </x:c>
      <x:c r="G869" s="10"/>
      <x:c r="H869" s="10" t="s">
        <x:v>146</x:v>
      </x:c>
      <x:c r="I869" s="10" t="s">
        <x:v>147</x:v>
      </x:c>
      <x:c r="J869" s="10" t="s">
        <x:v>231</x:v>
      </x:c>
      <x:c r="K869" s="10" t="s">
        <x:v>54</x:v>
      </x:c>
      <x:c r="L869" s="10" t="s">
        <x:v>210</x:v>
      </x:c>
      <x:c r="M869" s="10" t="s">
        <x:v>165</x:v>
      </x:c>
      <x:c r="N869" s="13">
        <x:v>4.16666667E-2</x:v>
      </x:c>
      <x:c r="O869" s="13">
        <x:v>0.11111111110000001</x:v>
      </x:c>
      <x:c r="P869" s="13">
        <x:v>4.6296295999999999E-3</x:v>
      </x:c>
      <x:c r="Q869" s="11" t="b">
        <x:v>0</x:v>
      </x:c>
      <x:c r="R869" s="10"/>
      <x:c r="S869" s="10"/>
      <x:c r="T869" s="12" t="n">
        <x:f t="shared" ca="1" si="60">(COUNTIF($D$866:$D$892,"&lt;"&amp;D869)+(COUNTIF($D$866:$D$892,"="&amp;D869)-1)/2)/26*100</x:f>
        <x:v>38.46153846153847</x:v>
      </x:c>
      <x:c r="U869" s="12" t="n">
        <x:f t="shared" ca="1" si="57">T869*N869</x:f>
        <x:v>1.602564103846154</x:v>
      </x:c>
      <x:c r="V869" s="12" t="n">
        <x:f t="shared" ca="1" si="58">U869/9</x:f>
        <x:v>0.17806267820512822</x:v>
      </x:c>
    </x:row>
    <x:row r="870">
      <x:c r="A870" s="10" t="s">
        <x:v>229</x:v>
      </x:c>
      <x:c r="B870" s="10" t="s">
        <x:v>63</x:v>
      </x:c>
      <x:c r="C870" s="10" t="s">
        <x:v>64</x:v>
      </x:c>
      <x:c r="D870" s="12">
        <x:v>1.6535596791</x:v>
      </x:c>
      <x:c r="E870" s="10" t="s">
        <x:v>230</x:v>
      </x:c>
      <x:c r="F870" s="10" t="s">
        <x:v>145</x:v>
      </x:c>
      <x:c r="G870" s="10"/>
      <x:c r="H870" s="10" t="s">
        <x:v>146</x:v>
      </x:c>
      <x:c r="I870" s="10" t="s">
        <x:v>147</x:v>
      </x:c>
      <x:c r="J870" s="10" t="s">
        <x:v>231</x:v>
      </x:c>
      <x:c r="K870" s="10" t="s">
        <x:v>54</x:v>
      </x:c>
      <x:c r="L870" s="10" t="s">
        <x:v>210</x:v>
      </x:c>
      <x:c r="M870" s="10" t="s">
        <x:v>165</x:v>
      </x:c>
      <x:c r="N870" s="13">
        <x:v>4.16666667E-2</x:v>
      </x:c>
      <x:c r="O870" s="13">
        <x:v>0.11111111110000001</x:v>
      </x:c>
      <x:c r="P870" s="13">
        <x:v>4.6296295999999999E-3</x:v>
      </x:c>
      <x:c r="Q870" s="11" t="b">
        <x:v>0</x:v>
      </x:c>
      <x:c r="R870" s="10"/>
      <x:c r="S870" s="10"/>
      <x:c r="T870" s="12" t="n">
        <x:f t="shared" ca="1" si="60">(COUNTIF($D$866:$D$892,"&lt;"&amp;D870)+(COUNTIF($D$866:$D$892,"="&amp;D870)-1)/2)/26*100</x:f>
        <x:v>23.076923076923077</x:v>
      </x:c>
      <x:c r="U870" s="12" t="n">
        <x:f t="shared" ca="1" si="57">T870*N870</x:f>
        <x:v>0.9615384623076924</x:v>
      </x:c>
      <x:c r="V870" s="12" t="n">
        <x:f t="shared" ca="1" si="58">U870/9</x:f>
        <x:v>0.10683760692307692</x:v>
      </x:c>
    </x:row>
    <x:row r="871">
      <x:c r="A871" s="10" t="s">
        <x:v>229</x:v>
      </x:c>
      <x:c r="B871" s="10" t="s">
        <x:v>65</x:v>
      </x:c>
      <x:c r="C871" s="10" t="s">
        <x:v>66</x:v>
      </x:c>
      <x:c r="D871" s="12">
        <x:v>3.7922630821999999</x:v>
      </x:c>
      <x:c r="E871" s="10" t="s">
        <x:v>230</x:v>
      </x:c>
      <x:c r="F871" s="10" t="s">
        <x:v>145</x:v>
      </x:c>
      <x:c r="G871" s="10"/>
      <x:c r="H871" s="10" t="s">
        <x:v>146</x:v>
      </x:c>
      <x:c r="I871" s="10" t="s">
        <x:v>147</x:v>
      </x:c>
      <x:c r="J871" s="10" t="s">
        <x:v>231</x:v>
      </x:c>
      <x:c r="K871" s="10" t="s">
        <x:v>54</x:v>
      </x:c>
      <x:c r="L871" s="10" t="s">
        <x:v>210</x:v>
      </x:c>
      <x:c r="M871" s="10" t="s">
        <x:v>165</x:v>
      </x:c>
      <x:c r="N871" s="13">
        <x:v>4.16666667E-2</x:v>
      </x:c>
      <x:c r="O871" s="13">
        <x:v>0.11111111110000001</x:v>
      </x:c>
      <x:c r="P871" s="13">
        <x:v>4.6296295999999999E-3</x:v>
      </x:c>
      <x:c r="Q871" s="11" t="b">
        <x:v>0</x:v>
      </x:c>
      <x:c r="R871" s="10"/>
      <x:c r="S871" s="10"/>
      <x:c r="T871" s="12" t="n">
        <x:f t="shared" ca="1" si="60">(COUNTIF($D$866:$D$892,"&lt;"&amp;D871)+(COUNTIF($D$866:$D$892,"="&amp;D871)-1)/2)/26*100</x:f>
        <x:v>80.76923076923077</x:v>
      </x:c>
      <x:c r="U871" s="12" t="n">
        <x:f t="shared" ca="1" si="57">T871*N871</x:f>
        <x:v>3.365384618076923</x:v>
      </x:c>
      <x:c r="V871" s="12" t="n">
        <x:f t="shared" ca="1" si="58">U871/9</x:f>
        <x:v>0.37393162423076926</x:v>
      </x:c>
    </x:row>
    <x:row r="872">
      <x:c r="A872" s="10" t="s">
        <x:v>229</x:v>
      </x:c>
      <x:c r="B872" s="10" t="s">
        <x:v>67</x:v>
      </x:c>
      <x:c r="C872" s="10" t="s">
        <x:v>68</x:v>
      </x:c>
      <x:c r="D872" s="12">
        <x:v>3.2946000174000001</x:v>
      </x:c>
      <x:c r="E872" s="10" t="s">
        <x:v>230</x:v>
      </x:c>
      <x:c r="F872" s="10" t="s">
        <x:v>145</x:v>
      </x:c>
      <x:c r="G872" s="10"/>
      <x:c r="H872" s="10" t="s">
        <x:v>146</x:v>
      </x:c>
      <x:c r="I872" s="10" t="s">
        <x:v>147</x:v>
      </x:c>
      <x:c r="J872" s="10" t="s">
        <x:v>231</x:v>
      </x:c>
      <x:c r="K872" s="10" t="s">
        <x:v>54</x:v>
      </x:c>
      <x:c r="L872" s="10" t="s">
        <x:v>210</x:v>
      </x:c>
      <x:c r="M872" s="10" t="s">
        <x:v>165</x:v>
      </x:c>
      <x:c r="N872" s="13">
        <x:v>4.16666667E-2</x:v>
      </x:c>
      <x:c r="O872" s="13">
        <x:v>0.11111111110000001</x:v>
      </x:c>
      <x:c r="P872" s="13">
        <x:v>4.6296295999999999E-3</x:v>
      </x:c>
      <x:c r="Q872" s="11" t="b">
        <x:v>0</x:v>
      </x:c>
      <x:c r="R872" s="10"/>
      <x:c r="S872" s="10"/>
      <x:c r="T872" s="12" t="n">
        <x:f t="shared" ca="1" si="60">(COUNTIF($D$866:$D$892,"&lt;"&amp;D872)+(COUNTIF($D$866:$D$892,"="&amp;D872)-1)/2)/26*100</x:f>
        <x:v>69.23076923076923</x:v>
      </x:c>
      <x:c r="U872" s="12" t="n">
        <x:f t="shared" ca="1" si="57">T872*N872</x:f>
        <x:v>2.884615386923077</x:v>
      </x:c>
      <x:c r="V872" s="12" t="n">
        <x:f t="shared" ca="1" si="58">U872/9</x:f>
        <x:v>0.32051282076923077</x:v>
      </x:c>
    </x:row>
    <x:row r="873">
      <x:c r="A873" s="10" t="s">
        <x:v>229</x:v>
      </x:c>
      <x:c r="B873" s="10" t="s">
        <x:v>69</x:v>
      </x:c>
      <x:c r="C873" s="10" t="s">
        <x:v>70</x:v>
      </x:c>
      <x:c r="D873" s="12">
        <x:v>4.3272109532999998</x:v>
      </x:c>
      <x:c r="E873" s="10" t="s">
        <x:v>230</x:v>
      </x:c>
      <x:c r="F873" s="10" t="s">
        <x:v>145</x:v>
      </x:c>
      <x:c r="G873" s="10"/>
      <x:c r="H873" s="10" t="s">
        <x:v>146</x:v>
      </x:c>
      <x:c r="I873" s="10" t="s">
        <x:v>147</x:v>
      </x:c>
      <x:c r="J873" s="10" t="s">
        <x:v>231</x:v>
      </x:c>
      <x:c r="K873" s="10" t="s">
        <x:v>54</x:v>
      </x:c>
      <x:c r="L873" s="10" t="s">
        <x:v>210</x:v>
      </x:c>
      <x:c r="M873" s="10" t="s">
        <x:v>165</x:v>
      </x:c>
      <x:c r="N873" s="13">
        <x:v>4.16666667E-2</x:v>
      </x:c>
      <x:c r="O873" s="13">
        <x:v>0.11111111110000001</x:v>
      </x:c>
      <x:c r="P873" s="13">
        <x:v>4.6296295999999999E-3</x:v>
      </x:c>
      <x:c r="Q873" s="11" t="b">
        <x:v>0</x:v>
      </x:c>
      <x:c r="R873" s="10"/>
      <x:c r="S873" s="10"/>
      <x:c r="T873" s="12" t="n">
        <x:f t="shared" ca="1" si="60">(COUNTIF($D$866:$D$892,"&lt;"&amp;D873)+(COUNTIF($D$866:$D$892,"="&amp;D873)-1)/2)/26*100</x:f>
        <x:v>92.3076923076923</x:v>
      </x:c>
      <x:c r="U873" s="12" t="n">
        <x:f t="shared" ca="1" si="57">T873*N873</x:f>
        <x:v>3.8461538492307694</x:v>
      </x:c>
      <x:c r="V873" s="12" t="n">
        <x:f t="shared" ca="1" si="58">U873/9</x:f>
        <x:v>0.4273504276923077</x:v>
      </x:c>
    </x:row>
    <x:row r="874">
      <x:c r="A874" s="10" t="s">
        <x:v>229</x:v>
      </x:c>
      <x:c r="B874" s="10" t="s">
        <x:v>71</x:v>
      </x:c>
      <x:c r="C874" s="10" t="s">
        <x:v>72</x:v>
      </x:c>
      <x:c r="D874" s="12">
        <x:v>0.75152551879999996</x:v>
      </x:c>
      <x:c r="E874" s="10" t="s">
        <x:v>230</x:v>
      </x:c>
      <x:c r="F874" s="10" t="s">
        <x:v>145</x:v>
      </x:c>
      <x:c r="G874" s="10"/>
      <x:c r="H874" s="10" t="s">
        <x:v>146</x:v>
      </x:c>
      <x:c r="I874" s="10" t="s">
        <x:v>147</x:v>
      </x:c>
      <x:c r="J874" s="10" t="s">
        <x:v>231</x:v>
      </x:c>
      <x:c r="K874" s="10" t="s">
        <x:v>54</x:v>
      </x:c>
      <x:c r="L874" s="10" t="s">
        <x:v>210</x:v>
      </x:c>
      <x:c r="M874" s="10" t="s">
        <x:v>165</x:v>
      </x:c>
      <x:c r="N874" s="13">
        <x:v>4.16666667E-2</x:v>
      </x:c>
      <x:c r="O874" s="13">
        <x:v>0.11111111110000001</x:v>
      </x:c>
      <x:c r="P874" s="13">
        <x:v>4.6296295999999999E-3</x:v>
      </x:c>
      <x:c r="Q874" s="11" t="b">
        <x:v>0</x:v>
      </x:c>
      <x:c r="R874" s="10"/>
      <x:c r="S874" s="10"/>
      <x:c r="T874" s="12" t="n">
        <x:f t="shared" ca="1" si="60">(COUNTIF($D$866:$D$892,"&lt;"&amp;D874)+(COUNTIF($D$866:$D$892,"="&amp;D874)-1)/2)/26*100</x:f>
        <x:v>3.8461538461538463</x:v>
      </x:c>
      <x:c r="U874" s="12" t="n">
        <x:f t="shared" ca="1" si="57">T874*N874</x:f>
        <x:v>0.16025641038461538</x:v>
      </x:c>
      <x:c r="V874" s="12" t="n">
        <x:f t="shared" ca="1" si="58">U874/9</x:f>
        <x:v>0.01780626782051282</x:v>
      </x:c>
    </x:row>
    <x:row r="875">
      <x:c r="A875" s="10" t="s">
        <x:v>229</x:v>
      </x:c>
      <x:c r="B875" s="10" t="s">
        <x:v>73</x:v>
      </x:c>
      <x:c r="C875" s="10" t="s">
        <x:v>74</x:v>
      </x:c>
      <x:c r="D875" s="12">
        <x:v>2.2540422174999999</x:v>
      </x:c>
      <x:c r="E875" s="10" t="s">
        <x:v>230</x:v>
      </x:c>
      <x:c r="F875" s="10" t="s">
        <x:v>145</x:v>
      </x:c>
      <x:c r="G875" s="10"/>
      <x:c r="H875" s="10" t="s">
        <x:v>146</x:v>
      </x:c>
      <x:c r="I875" s="10" t="s">
        <x:v>147</x:v>
      </x:c>
      <x:c r="J875" s="10" t="s">
        <x:v>231</x:v>
      </x:c>
      <x:c r="K875" s="10" t="s">
        <x:v>54</x:v>
      </x:c>
      <x:c r="L875" s="10" t="s">
        <x:v>210</x:v>
      </x:c>
      <x:c r="M875" s="10" t="s">
        <x:v>165</x:v>
      </x:c>
      <x:c r="N875" s="13">
        <x:v>4.16666667E-2</x:v>
      </x:c>
      <x:c r="O875" s="13">
        <x:v>0.11111111110000001</x:v>
      </x:c>
      <x:c r="P875" s="13">
        <x:v>4.6296295999999999E-3</x:v>
      </x:c>
      <x:c r="Q875" s="11" t="b">
        <x:v>0</x:v>
      </x:c>
      <x:c r="R875" s="10"/>
      <x:c r="S875" s="10"/>
      <x:c r="T875" s="12" t="n">
        <x:f t="shared" ca="1" si="60">(COUNTIF($D$866:$D$892,"&lt;"&amp;D875)+(COUNTIF($D$866:$D$892,"="&amp;D875)-1)/2)/26*100</x:f>
        <x:v>50</x:v>
      </x:c>
      <x:c r="U875" s="12" t="n">
        <x:f t="shared" ca="1" si="57">T875*N875</x:f>
        <x:v>2.083333335</x:v>
      </x:c>
      <x:c r="V875" s="12" t="n">
        <x:f t="shared" ca="1" si="58">U875/9</x:f>
        <x:v>0.23148148166666666</x:v>
      </x:c>
    </x:row>
    <x:row r="876">
      <x:c r="A876" s="10" t="s">
        <x:v>229</x:v>
      </x:c>
      <x:c r="B876" s="10" t="s">
        <x:v>75</x:v>
      </x:c>
      <x:c r="C876" s="10" t="s">
        <x:v>76</x:v>
      </x:c>
      <x:c r="D876" s="12">
        <x:v>2.8828121026</x:v>
      </x:c>
      <x:c r="E876" s="10" t="s">
        <x:v>230</x:v>
      </x:c>
      <x:c r="F876" s="10" t="s">
        <x:v>145</x:v>
      </x:c>
      <x:c r="G876" s="10"/>
      <x:c r="H876" s="10" t="s">
        <x:v>146</x:v>
      </x:c>
      <x:c r="I876" s="10" t="s">
        <x:v>147</x:v>
      </x:c>
      <x:c r="J876" s="10" t="s">
        <x:v>231</x:v>
      </x:c>
      <x:c r="K876" s="10" t="s">
        <x:v>54</x:v>
      </x:c>
      <x:c r="L876" s="10" t="s">
        <x:v>210</x:v>
      </x:c>
      <x:c r="M876" s="10" t="s">
        <x:v>165</x:v>
      </x:c>
      <x:c r="N876" s="13">
        <x:v>4.16666667E-2</x:v>
      </x:c>
      <x:c r="O876" s="13">
        <x:v>0.11111111110000001</x:v>
      </x:c>
      <x:c r="P876" s="13">
        <x:v>4.6296295999999999E-3</x:v>
      </x:c>
      <x:c r="Q876" s="11" t="b">
        <x:v>0</x:v>
      </x:c>
      <x:c r="R876" s="10"/>
      <x:c r="S876" s="10"/>
      <x:c r="T876" s="12" t="n">
        <x:f t="shared" ca="1" si="60">(COUNTIF($D$866:$D$892,"&lt;"&amp;D876)+(COUNTIF($D$866:$D$892,"="&amp;D876)-1)/2)/26*100</x:f>
        <x:v>57.692307692307686</x:v>
      </x:c>
      <x:c r="U876" s="12" t="n">
        <x:f t="shared" ca="1" si="57">T876*N876</x:f>
        <x:v>2.4038461557692306</x:v>
      </x:c>
      <x:c r="V876" s="12" t="n">
        <x:f t="shared" ca="1" si="58">U876/9</x:f>
        <x:v>0.2670940173076923</x:v>
      </x:c>
    </x:row>
    <x:row r="877">
      <x:c r="A877" s="10" t="s">
        <x:v>229</x:v>
      </x:c>
      <x:c r="B877" s="10" t="s">
        <x:v>77</x:v>
      </x:c>
      <x:c r="C877" s="10" t="s">
        <x:v>78</x:v>
      </x:c>
      <x:c r="D877" s="12">
        <x:v>1.8979412658000001</x:v>
      </x:c>
      <x:c r="E877" s="10" t="s">
        <x:v>230</x:v>
      </x:c>
      <x:c r="F877" s="10" t="s">
        <x:v>145</x:v>
      </x:c>
      <x:c r="G877" s="10"/>
      <x:c r="H877" s="10" t="s">
        <x:v>146</x:v>
      </x:c>
      <x:c r="I877" s="10" t="s">
        <x:v>147</x:v>
      </x:c>
      <x:c r="J877" s="10" t="s">
        <x:v>231</x:v>
      </x:c>
      <x:c r="K877" s="10" t="s">
        <x:v>54</x:v>
      </x:c>
      <x:c r="L877" s="10" t="s">
        <x:v>210</x:v>
      </x:c>
      <x:c r="M877" s="10" t="s">
        <x:v>165</x:v>
      </x:c>
      <x:c r="N877" s="13">
        <x:v>4.16666667E-2</x:v>
      </x:c>
      <x:c r="O877" s="13">
        <x:v>0.11111111110000001</x:v>
      </x:c>
      <x:c r="P877" s="13">
        <x:v>4.6296295999999999E-3</x:v>
      </x:c>
      <x:c r="Q877" s="11" t="b">
        <x:v>0</x:v>
      </x:c>
      <x:c r="R877" s="10"/>
      <x:c r="S877" s="10"/>
      <x:c r="T877" s="12" t="n">
        <x:f t="shared" ca="1" si="60">(COUNTIF($D$866:$D$892,"&lt;"&amp;D877)+(COUNTIF($D$866:$D$892,"="&amp;D877)-1)/2)/26*100</x:f>
        <x:v>34.61538461538461</x:v>
      </x:c>
      <x:c r="U877" s="12" t="n">
        <x:f t="shared" ca="1" si="57">T877*N877</x:f>
        <x:v>1.4423076934615384</x:v>
      </x:c>
      <x:c r="V877" s="12" t="n">
        <x:f t="shared" ca="1" si="58">U877/9</x:f>
        <x:v>0.16025641038461538</x:v>
      </x:c>
    </x:row>
    <x:row r="878">
      <x:c r="A878" s="10" t="s">
        <x:v>229</x:v>
      </x:c>
      <x:c r="B878" s="10" t="s">
        <x:v>79</x:v>
      </x:c>
      <x:c r="C878" s="10" t="s">
        <x:v>80</x:v>
      </x:c>
      <x:c r="D878" s="12">
        <x:v>0.99870550960000004</x:v>
      </x:c>
      <x:c r="E878" s="10" t="s">
        <x:v>230</x:v>
      </x:c>
      <x:c r="F878" s="10" t="s">
        <x:v>145</x:v>
      </x:c>
      <x:c r="G878" s="10"/>
      <x:c r="H878" s="10" t="s">
        <x:v>146</x:v>
      </x:c>
      <x:c r="I878" s="10" t="s">
        <x:v>147</x:v>
      </x:c>
      <x:c r="J878" s="10" t="s">
        <x:v>231</x:v>
      </x:c>
      <x:c r="K878" s="10" t="s">
        <x:v>54</x:v>
      </x:c>
      <x:c r="L878" s="10" t="s">
        <x:v>210</x:v>
      </x:c>
      <x:c r="M878" s="10" t="s">
        <x:v>165</x:v>
      </x:c>
      <x:c r="N878" s="13">
        <x:v>4.16666667E-2</x:v>
      </x:c>
      <x:c r="O878" s="13">
        <x:v>0.11111111110000001</x:v>
      </x:c>
      <x:c r="P878" s="13">
        <x:v>4.6296295999999999E-3</x:v>
      </x:c>
      <x:c r="Q878" s="11" t="b">
        <x:v>0</x:v>
      </x:c>
      <x:c r="R878" s="10"/>
      <x:c r="S878" s="10"/>
      <x:c r="T878" s="12" t="n">
        <x:f t="shared" ca="1" si="60">(COUNTIF($D$866:$D$892,"&lt;"&amp;D878)+(COUNTIF($D$866:$D$892,"="&amp;D878)-1)/2)/26*100</x:f>
        <x:v>11.538461538461538</x:v>
      </x:c>
      <x:c r="U878" s="12" t="n">
        <x:f t="shared" ca="1" si="57">T878*N878</x:f>
        <x:v>0.4807692311538462</x:v>
      </x:c>
      <x:c r="V878" s="12" t="n">
        <x:f t="shared" ca="1" si="58">U878/9</x:f>
        <x:v>0.05341880346153846</x:v>
      </x:c>
    </x:row>
    <x:row r="879">
      <x:c r="A879" s="10" t="s">
        <x:v>229</x:v>
      </x:c>
      <x:c r="B879" s="10" t="s">
        <x:v>81</x:v>
      </x:c>
      <x:c r="C879" s="10" t="s">
        <x:v>82</x:v>
      </x:c>
      <x:c r="D879" s="12">
        <x:v>0.89771771320000004</x:v>
      </x:c>
      <x:c r="E879" s="10" t="s">
        <x:v>230</x:v>
      </x:c>
      <x:c r="F879" s="10" t="s">
        <x:v>145</x:v>
      </x:c>
      <x:c r="G879" s="10"/>
      <x:c r="H879" s="10" t="s">
        <x:v>146</x:v>
      </x:c>
      <x:c r="I879" s="10" t="s">
        <x:v>147</x:v>
      </x:c>
      <x:c r="J879" s="10" t="s">
        <x:v>231</x:v>
      </x:c>
      <x:c r="K879" s="10" t="s">
        <x:v>54</x:v>
      </x:c>
      <x:c r="L879" s="10" t="s">
        <x:v>210</x:v>
      </x:c>
      <x:c r="M879" s="10" t="s">
        <x:v>165</x:v>
      </x:c>
      <x:c r="N879" s="13">
        <x:v>4.16666667E-2</x:v>
      </x:c>
      <x:c r="O879" s="13">
        <x:v>0.11111111110000001</x:v>
      </x:c>
      <x:c r="P879" s="13">
        <x:v>4.6296295999999999E-3</x:v>
      </x:c>
      <x:c r="Q879" s="11" t="b">
        <x:v>0</x:v>
      </x:c>
      <x:c r="R879" s="10"/>
      <x:c r="S879" s="10"/>
      <x:c r="T879" s="12" t="n">
        <x:f t="shared" ca="1" si="60">(COUNTIF($D$866:$D$892,"&lt;"&amp;D879)+(COUNTIF($D$866:$D$892,"="&amp;D879)-1)/2)/26*100</x:f>
        <x:v>7.6923076923076925</x:v>
      </x:c>
      <x:c r="U879" s="12" t="n">
        <x:f t="shared" ca="1" si="57">T879*N879</x:f>
        <x:v>0.32051282076923077</x:v>
      </x:c>
      <x:c r="V879" s="12" t="n">
        <x:f t="shared" ca="1" si="58">U879/9</x:f>
        <x:v>0.03561253564102564</x:v>
      </x:c>
    </x:row>
    <x:row r="880">
      <x:c r="A880" s="10" t="s">
        <x:v>229</x:v>
      </x:c>
      <x:c r="B880" s="10" t="s">
        <x:v>83</x:v>
      </x:c>
      <x:c r="C880" s="10" t="s">
        <x:v>84</x:v>
      </x:c>
      <x:c r="D880" s="12">
        <x:v>0.64969004139999997</x:v>
      </x:c>
      <x:c r="E880" s="10" t="s">
        <x:v>230</x:v>
      </x:c>
      <x:c r="F880" s="10" t="s">
        <x:v>145</x:v>
      </x:c>
      <x:c r="G880" s="10"/>
      <x:c r="H880" s="10" t="s">
        <x:v>146</x:v>
      </x:c>
      <x:c r="I880" s="10" t="s">
        <x:v>147</x:v>
      </x:c>
      <x:c r="J880" s="10" t="s">
        <x:v>231</x:v>
      </x:c>
      <x:c r="K880" s="10" t="s">
        <x:v>54</x:v>
      </x:c>
      <x:c r="L880" s="10" t="s">
        <x:v>210</x:v>
      </x:c>
      <x:c r="M880" s="10" t="s">
        <x:v>165</x:v>
      </x:c>
      <x:c r="N880" s="13">
        <x:v>4.16666667E-2</x:v>
      </x:c>
      <x:c r="O880" s="13">
        <x:v>0.11111111110000001</x:v>
      </x:c>
      <x:c r="P880" s="13">
        <x:v>4.6296295999999999E-3</x:v>
      </x:c>
      <x:c r="Q880" s="11" t="b">
        <x:v>0</x:v>
      </x:c>
      <x:c r="R880" s="10"/>
      <x:c r="S880" s="10"/>
      <x:c r="T880" s="12" t="n">
        <x:f t="shared" ca="1" si="60">(COUNTIF($D$866:$D$892,"&lt;"&amp;D880)+(COUNTIF($D$866:$D$892,"="&amp;D880)-1)/2)/26*100</x:f>
        <x:v>0</x:v>
      </x:c>
      <x:c r="U880" s="12" t="n">
        <x:f t="shared" ca="1" si="57">T880*N880</x:f>
        <x:v>0</x:v>
      </x:c>
      <x:c r="V880" s="12" t="n">
        <x:f t="shared" ca="1" si="58">U880/9</x:f>
        <x:v>0</x:v>
      </x:c>
    </x:row>
    <x:row r="881">
      <x:c r="A881" s="10" t="s">
        <x:v>229</x:v>
      </x:c>
      <x:c r="B881" s="10" t="s">
        <x:v>85</x:v>
      </x:c>
      <x:c r="C881" s="10" t="s">
        <x:v>86</x:v>
      </x:c>
      <x:c r="D881" s="12">
        <x:v>5.7312953380999998</x:v>
      </x:c>
      <x:c r="E881" s="10" t="s">
        <x:v>230</x:v>
      </x:c>
      <x:c r="F881" s="10" t="s">
        <x:v>145</x:v>
      </x:c>
      <x:c r="G881" s="10"/>
      <x:c r="H881" s="10" t="s">
        <x:v>146</x:v>
      </x:c>
      <x:c r="I881" s="10" t="s">
        <x:v>147</x:v>
      </x:c>
      <x:c r="J881" s="10" t="s">
        <x:v>231</x:v>
      </x:c>
      <x:c r="K881" s="10" t="s">
        <x:v>54</x:v>
      </x:c>
      <x:c r="L881" s="10" t="s">
        <x:v>210</x:v>
      </x:c>
      <x:c r="M881" s="10" t="s">
        <x:v>165</x:v>
      </x:c>
      <x:c r="N881" s="13">
        <x:v>4.16666667E-2</x:v>
      </x:c>
      <x:c r="O881" s="13">
        <x:v>0.11111111110000001</x:v>
      </x:c>
      <x:c r="P881" s="13">
        <x:v>4.6296295999999999E-3</x:v>
      </x:c>
      <x:c r="Q881" s="11" t="b">
        <x:v>0</x:v>
      </x:c>
      <x:c r="R881" s="10"/>
      <x:c r="S881" s="10"/>
      <x:c r="T881" s="12" t="n">
        <x:f t="shared" ca="1" si="60">(COUNTIF($D$866:$D$892,"&lt;"&amp;D881)+(COUNTIF($D$866:$D$892,"="&amp;D881)-1)/2)/26*100</x:f>
        <x:v>100</x:v>
      </x:c>
      <x:c r="U881" s="12" t="n">
        <x:f t="shared" ca="1" si="57">T881*N881</x:f>
        <x:v>4.16666667</x:v>
      </x:c>
      <x:c r="V881" s="12" t="n">
        <x:f t="shared" ca="1" si="58">U881/9</x:f>
        <x:v>0.4629629633333333</x:v>
      </x:c>
    </x:row>
    <x:row r="882">
      <x:c r="A882" s="10" t="s">
        <x:v>229</x:v>
      </x:c>
      <x:c r="B882" s="10" t="s">
        <x:v>87</x:v>
      </x:c>
      <x:c r="C882" s="10" t="s">
        <x:v>88</x:v>
      </x:c>
      <x:c r="D882" s="12">
        <x:v>2.6278580146000001</x:v>
      </x:c>
      <x:c r="E882" s="10" t="s">
        <x:v>230</x:v>
      </x:c>
      <x:c r="F882" s="10" t="s">
        <x:v>145</x:v>
      </x:c>
      <x:c r="G882" s="10"/>
      <x:c r="H882" s="10" t="s">
        <x:v>146</x:v>
      </x:c>
      <x:c r="I882" s="10" t="s">
        <x:v>147</x:v>
      </x:c>
      <x:c r="J882" s="10" t="s">
        <x:v>231</x:v>
      </x:c>
      <x:c r="K882" s="10" t="s">
        <x:v>54</x:v>
      </x:c>
      <x:c r="L882" s="10" t="s">
        <x:v>210</x:v>
      </x:c>
      <x:c r="M882" s="10" t="s">
        <x:v>165</x:v>
      </x:c>
      <x:c r="N882" s="13">
        <x:v>4.16666667E-2</x:v>
      </x:c>
      <x:c r="O882" s="13">
        <x:v>0.11111111110000001</x:v>
      </x:c>
      <x:c r="P882" s="13">
        <x:v>4.6296295999999999E-3</x:v>
      </x:c>
      <x:c r="Q882" s="11" t="b">
        <x:v>0</x:v>
      </x:c>
      <x:c r="R882" s="10"/>
      <x:c r="S882" s="10"/>
      <x:c r="T882" s="12" t="n">
        <x:f t="shared" ca="1" si="60">(COUNTIF($D$866:$D$892,"&lt;"&amp;D882)+(COUNTIF($D$866:$D$892,"="&amp;D882)-1)/2)/26*100</x:f>
        <x:v>53.84615384615385</x:v>
      </x:c>
      <x:c r="U882" s="12" t="n">
        <x:f t="shared" ca="1" si="57">T882*N882</x:f>
        <x:v>2.2435897453846154</x:v>
      </x:c>
      <x:c r="V882" s="12" t="n">
        <x:f t="shared" ca="1" si="58">U882/9</x:f>
        <x:v>0.2492877494871795</x:v>
      </x:c>
    </x:row>
    <x:row r="883">
      <x:c r="A883" s="10" t="s">
        <x:v>229</x:v>
      </x:c>
      <x:c r="B883" s="10" t="s">
        <x:v>89</x:v>
      </x:c>
      <x:c r="C883" s="10" t="s">
        <x:v>90</x:v>
      </x:c>
      <x:c r="D883" s="12">
        <x:v>3.7921930004000002</x:v>
      </x:c>
      <x:c r="E883" s="10" t="s">
        <x:v>230</x:v>
      </x:c>
      <x:c r="F883" s="10" t="s">
        <x:v>145</x:v>
      </x:c>
      <x:c r="G883" s="10"/>
      <x:c r="H883" s="10" t="s">
        <x:v>146</x:v>
      </x:c>
      <x:c r="I883" s="10" t="s">
        <x:v>147</x:v>
      </x:c>
      <x:c r="J883" s="10" t="s">
        <x:v>231</x:v>
      </x:c>
      <x:c r="K883" s="10" t="s">
        <x:v>54</x:v>
      </x:c>
      <x:c r="L883" s="10" t="s">
        <x:v>210</x:v>
      </x:c>
      <x:c r="M883" s="10" t="s">
        <x:v>165</x:v>
      </x:c>
      <x:c r="N883" s="13">
        <x:v>4.16666667E-2</x:v>
      </x:c>
      <x:c r="O883" s="13">
        <x:v>0.11111111110000001</x:v>
      </x:c>
      <x:c r="P883" s="13">
        <x:v>4.6296295999999999E-3</x:v>
      </x:c>
      <x:c r="Q883" s="11" t="b">
        <x:v>0</x:v>
      </x:c>
      <x:c r="R883" s="10"/>
      <x:c r="S883" s="10"/>
      <x:c r="T883" s="12" t="n">
        <x:f t="shared" ca="1" si="60">(COUNTIF($D$866:$D$892,"&lt;"&amp;D883)+(COUNTIF($D$866:$D$892,"="&amp;D883)-1)/2)/26*100</x:f>
        <x:v>76.92307692307693</x:v>
      </x:c>
      <x:c r="U883" s="12" t="n">
        <x:f t="shared" ca="1" si="57">T883*N883</x:f>
        <x:v>3.205128207692308</x:v>
      </x:c>
      <x:c r="V883" s="12" t="n">
        <x:f t="shared" ca="1" si="58">U883/9</x:f>
        <x:v>0.35612535641025644</x:v>
      </x:c>
    </x:row>
    <x:row r="884">
      <x:c r="A884" s="10" t="s">
        <x:v>229</x:v>
      </x:c>
      <x:c r="B884" s="10" t="s">
        <x:v>91</x:v>
      </x:c>
      <x:c r="C884" s="10" t="s">
        <x:v>92</x:v>
      </x:c>
      <x:c r="D884" s="12">
        <x:v>1.7815285616000001</x:v>
      </x:c>
      <x:c r="E884" s="10" t="s">
        <x:v>230</x:v>
      </x:c>
      <x:c r="F884" s="10" t="s">
        <x:v>145</x:v>
      </x:c>
      <x:c r="G884" s="10"/>
      <x:c r="H884" s="10" t="s">
        <x:v>146</x:v>
      </x:c>
      <x:c r="I884" s="10" t="s">
        <x:v>147</x:v>
      </x:c>
      <x:c r="J884" s="10" t="s">
        <x:v>231</x:v>
      </x:c>
      <x:c r="K884" s="10" t="s">
        <x:v>54</x:v>
      </x:c>
      <x:c r="L884" s="10" t="s">
        <x:v>210</x:v>
      </x:c>
      <x:c r="M884" s="10" t="s">
        <x:v>165</x:v>
      </x:c>
      <x:c r="N884" s="13">
        <x:v>4.16666667E-2</x:v>
      </x:c>
      <x:c r="O884" s="13">
        <x:v>0.11111111110000001</x:v>
      </x:c>
      <x:c r="P884" s="13">
        <x:v>4.6296295999999999E-3</x:v>
      </x:c>
      <x:c r="Q884" s="11" t="b">
        <x:v>0</x:v>
      </x:c>
      <x:c r="R884" s="10"/>
      <x:c r="S884" s="10"/>
      <x:c r="T884" s="12" t="n">
        <x:f t="shared" ca="1" si="60">(COUNTIF($D$866:$D$892,"&lt;"&amp;D884)+(COUNTIF($D$866:$D$892,"="&amp;D884)-1)/2)/26*100</x:f>
        <x:v>26.923076923076923</x:v>
      </x:c>
      <x:c r="U884" s="12" t="n">
        <x:f t="shared" ca="1" si="57">T884*N884</x:f>
        <x:v>1.1217948726923077</x:v>
      </x:c>
      <x:c r="V884" s="12" t="n">
        <x:f t="shared" ca="1" si="58">U884/9</x:f>
        <x:v>0.12464387474358975</x:v>
      </x:c>
    </x:row>
    <x:row r="885">
      <x:c r="A885" s="10" t="s">
        <x:v>229</x:v>
      </x:c>
      <x:c r="B885" s="10" t="s">
        <x:v>93</x:v>
      </x:c>
      <x:c r="C885" s="10" t="s">
        <x:v>94</x:v>
      </x:c>
      <x:c r="D885" s="12">
        <x:v>4.2635652262999999</x:v>
      </x:c>
      <x:c r="E885" s="10" t="s">
        <x:v>230</x:v>
      </x:c>
      <x:c r="F885" s="10" t="s">
        <x:v>145</x:v>
      </x:c>
      <x:c r="G885" s="10"/>
      <x:c r="H885" s="10" t="s">
        <x:v>146</x:v>
      </x:c>
      <x:c r="I885" s="10" t="s">
        <x:v>147</x:v>
      </x:c>
      <x:c r="J885" s="10" t="s">
        <x:v>231</x:v>
      </x:c>
      <x:c r="K885" s="10" t="s">
        <x:v>54</x:v>
      </x:c>
      <x:c r="L885" s="10" t="s">
        <x:v>210</x:v>
      </x:c>
      <x:c r="M885" s="10" t="s">
        <x:v>165</x:v>
      </x:c>
      <x:c r="N885" s="13">
        <x:v>4.16666667E-2</x:v>
      </x:c>
      <x:c r="O885" s="13">
        <x:v>0.11111111110000001</x:v>
      </x:c>
      <x:c r="P885" s="13">
        <x:v>4.6296295999999999E-3</x:v>
      </x:c>
      <x:c r="Q885" s="11" t="b">
        <x:v>0</x:v>
      </x:c>
      <x:c r="R885" s="10"/>
      <x:c r="S885" s="10"/>
      <x:c r="T885" s="12" t="n">
        <x:f t="shared" ca="1" si="60">(COUNTIF($D$866:$D$892,"&lt;"&amp;D885)+(COUNTIF($D$866:$D$892,"="&amp;D885)-1)/2)/26*100</x:f>
        <x:v>88.46153846153845</x:v>
      </x:c>
      <x:c r="U885" s="12" t="n">
        <x:f t="shared" ca="1" si="57">T885*N885</x:f>
        <x:v>3.6858974388461534</x:v>
      </x:c>
      <x:c r="V885" s="12" t="n">
        <x:f t="shared" ca="1" si="58">U885/9</x:f>
        <x:v>0.4095441598717948</x:v>
      </x:c>
    </x:row>
    <x:row r="886">
      <x:c r="A886" s="10" t="s">
        <x:v>229</x:v>
      </x:c>
      <x:c r="B886" s="10" t="s">
        <x:v>95</x:v>
      </x:c>
      <x:c r="C886" s="10" t="s">
        <x:v>96</x:v>
      </x:c>
      <x:c r="D886" s="12">
        <x:v>3.7226148614999999</x:v>
      </x:c>
      <x:c r="E886" s="10" t="s">
        <x:v>230</x:v>
      </x:c>
      <x:c r="F886" s="10" t="s">
        <x:v>145</x:v>
      </x:c>
      <x:c r="G886" s="10"/>
      <x:c r="H886" s="10" t="s">
        <x:v>146</x:v>
      </x:c>
      <x:c r="I886" s="10" t="s">
        <x:v>147</x:v>
      </x:c>
      <x:c r="J886" s="10" t="s">
        <x:v>231</x:v>
      </x:c>
      <x:c r="K886" s="10" t="s">
        <x:v>54</x:v>
      </x:c>
      <x:c r="L886" s="10" t="s">
        <x:v>210</x:v>
      </x:c>
      <x:c r="M886" s="10" t="s">
        <x:v>165</x:v>
      </x:c>
      <x:c r="N886" s="13">
        <x:v>4.16666667E-2</x:v>
      </x:c>
      <x:c r="O886" s="13">
        <x:v>0.11111111110000001</x:v>
      </x:c>
      <x:c r="P886" s="13">
        <x:v>4.6296295999999999E-3</x:v>
      </x:c>
      <x:c r="Q886" s="11" t="b">
        <x:v>0</x:v>
      </x:c>
      <x:c r="R886" s="10"/>
      <x:c r="S886" s="10"/>
      <x:c r="T886" s="12" t="n">
        <x:f t="shared" ca="1" si="60">(COUNTIF($D$866:$D$892,"&lt;"&amp;D886)+(COUNTIF($D$866:$D$892,"="&amp;D886)-1)/2)/26*100</x:f>
        <x:v>73.07692307692307</x:v>
      </x:c>
      <x:c r="U886" s="12" t="n">
        <x:f t="shared" ca="1" si="57">T886*N886</x:f>
        <x:v>3.044871797307692</x:v>
      </x:c>
      <x:c r="V886" s="12" t="n">
        <x:f t="shared" ca="1" si="58">U886/9</x:f>
        <x:v>0.3383190885897436</x:v>
      </x:c>
    </x:row>
    <x:row r="887">
      <x:c r="A887" s="10" t="s">
        <x:v>229</x:v>
      </x:c>
      <x:c r="B887" s="10" t="s">
        <x:v>97</x:v>
      </x:c>
      <x:c r="C887" s="10" t="s">
        <x:v>98</x:v>
      </x:c>
      <x:c r="D887" s="12">
        <x:v>3.9058202526999999</x:v>
      </x:c>
      <x:c r="E887" s="10" t="s">
        <x:v>230</x:v>
      </x:c>
      <x:c r="F887" s="10" t="s">
        <x:v>145</x:v>
      </x:c>
      <x:c r="G887" s="10"/>
      <x:c r="H887" s="10" t="s">
        <x:v>146</x:v>
      </x:c>
      <x:c r="I887" s="10" t="s">
        <x:v>147</x:v>
      </x:c>
      <x:c r="J887" s="10" t="s">
        <x:v>231</x:v>
      </x:c>
      <x:c r="K887" s="10" t="s">
        <x:v>54</x:v>
      </x:c>
      <x:c r="L887" s="10" t="s">
        <x:v>210</x:v>
      </x:c>
      <x:c r="M887" s="10" t="s">
        <x:v>165</x:v>
      </x:c>
      <x:c r="N887" s="13">
        <x:v>4.16666667E-2</x:v>
      </x:c>
      <x:c r="O887" s="13">
        <x:v>0.11111111110000001</x:v>
      </x:c>
      <x:c r="P887" s="13">
        <x:v>4.6296295999999999E-3</x:v>
      </x:c>
      <x:c r="Q887" s="11" t="b">
        <x:v>0</x:v>
      </x:c>
      <x:c r="R887" s="10"/>
      <x:c r="S887" s="10"/>
      <x:c r="T887" s="12" t="n">
        <x:f t="shared" ca="1" si="60">(COUNTIF($D$866:$D$892,"&lt;"&amp;D887)+(COUNTIF($D$866:$D$892,"="&amp;D887)-1)/2)/26*100</x:f>
        <x:v>84.61538461538461</x:v>
      </x:c>
      <x:c r="U887" s="12" t="n">
        <x:f t="shared" ca="1" si="57">T887*N887</x:f>
        <x:v>3.5256410284615383</x:v>
      </x:c>
      <x:c r="V887" s="12" t="n">
        <x:f t="shared" ca="1" si="58">U887/9</x:f>
        <x:v>0.391737892051282</x:v>
      </x:c>
    </x:row>
    <x:row r="888">
      <x:c r="A888" s="10" t="s">
        <x:v>229</x:v>
      </x:c>
      <x:c r="B888" s="10" t="s">
        <x:v>99</x:v>
      </x:c>
      <x:c r="C888" s="10" t="s">
        <x:v>100</x:v>
      </x:c>
      <x:c r="D888" s="12">
        <x:v>2.1370547467000001</x:v>
      </x:c>
      <x:c r="E888" s="10" t="s">
        <x:v>230</x:v>
      </x:c>
      <x:c r="F888" s="10" t="s">
        <x:v>145</x:v>
      </x:c>
      <x:c r="G888" s="10"/>
      <x:c r="H888" s="10" t="s">
        <x:v>146</x:v>
      </x:c>
      <x:c r="I888" s="10" t="s">
        <x:v>147</x:v>
      </x:c>
      <x:c r="J888" s="10" t="s">
        <x:v>231</x:v>
      </x:c>
      <x:c r="K888" s="10" t="s">
        <x:v>54</x:v>
      </x:c>
      <x:c r="L888" s="10" t="s">
        <x:v>210</x:v>
      </x:c>
      <x:c r="M888" s="10" t="s">
        <x:v>165</x:v>
      </x:c>
      <x:c r="N888" s="13">
        <x:v>4.16666667E-2</x:v>
      </x:c>
      <x:c r="O888" s="13">
        <x:v>0.11111111110000001</x:v>
      </x:c>
      <x:c r="P888" s="13">
        <x:v>4.6296295999999999E-3</x:v>
      </x:c>
      <x:c r="Q888" s="11" t="b">
        <x:v>0</x:v>
      </x:c>
      <x:c r="R888" s="10"/>
      <x:c r="S888" s="10"/>
      <x:c r="T888" s="12" t="n">
        <x:f t="shared" ca="1" si="60">(COUNTIF($D$866:$D$892,"&lt;"&amp;D888)+(COUNTIF($D$866:$D$892,"="&amp;D888)-1)/2)/26*100</x:f>
        <x:v>46.15384615384615</x:v>
      </x:c>
      <x:c r="U888" s="12" t="n">
        <x:f t="shared" ca="1" si="57">T888*N888</x:f>
        <x:v>1.9230769246153847</x:v>
      </x:c>
      <x:c r="V888" s="12" t="n">
        <x:f t="shared" ca="1" si="58">U888/9</x:f>
        <x:v>0.21367521384615384</x:v>
      </x:c>
    </x:row>
    <x:row r="889">
      <x:c r="A889" s="10" t="s">
        <x:v>229</x:v>
      </x:c>
      <x:c r="B889" s="10" t="s">
        <x:v>101</x:v>
      </x:c>
      <x:c r="C889" s="10" t="s">
        <x:v>102</x:v>
      </x:c>
      <x:c r="D889" s="12">
        <x:v>1.2967831317</x:v>
      </x:c>
      <x:c r="E889" s="10" t="s">
        <x:v>230</x:v>
      </x:c>
      <x:c r="F889" s="10" t="s">
        <x:v>145</x:v>
      </x:c>
      <x:c r="G889" s="10"/>
      <x:c r="H889" s="10" t="s">
        <x:v>146</x:v>
      </x:c>
      <x:c r="I889" s="10" t="s">
        <x:v>147</x:v>
      </x:c>
      <x:c r="J889" s="10" t="s">
        <x:v>231</x:v>
      </x:c>
      <x:c r="K889" s="10" t="s">
        <x:v>54</x:v>
      </x:c>
      <x:c r="L889" s="10" t="s">
        <x:v>210</x:v>
      </x:c>
      <x:c r="M889" s="10" t="s">
        <x:v>165</x:v>
      </x:c>
      <x:c r="N889" s="13">
        <x:v>4.16666667E-2</x:v>
      </x:c>
      <x:c r="O889" s="13">
        <x:v>0.11111111110000001</x:v>
      </x:c>
      <x:c r="P889" s="13">
        <x:v>4.6296295999999999E-3</x:v>
      </x:c>
      <x:c r="Q889" s="11" t="b">
        <x:v>0</x:v>
      </x:c>
      <x:c r="R889" s="10"/>
      <x:c r="S889" s="10"/>
      <x:c r="T889" s="12" t="n">
        <x:f t="shared" ca="1" si="60">(COUNTIF($D$866:$D$892,"&lt;"&amp;D889)+(COUNTIF($D$866:$D$892,"="&amp;D889)-1)/2)/26*100</x:f>
        <x:v>15.384615384615385</x:v>
      </x:c>
      <x:c r="U889" s="12" t="n">
        <x:f t="shared" ca="1" si="57">T889*N889</x:f>
        <x:v>0.6410256415384615</x:v>
      </x:c>
      <x:c r="V889" s="12" t="n">
        <x:f t="shared" ca="1" si="58">U889/9</x:f>
        <x:v>0.07122507128205129</x:v>
      </x:c>
    </x:row>
    <x:row r="890">
      <x:c r="A890" s="10" t="s">
        <x:v>229</x:v>
      </x:c>
      <x:c r="B890" s="10" t="s">
        <x:v>103</x:v>
      </x:c>
      <x:c r="C890" s="10" t="s">
        <x:v>104</x:v>
      </x:c>
      <x:c r="D890" s="12">
        <x:v>3.1166884963000001</x:v>
      </x:c>
      <x:c r="E890" s="10" t="s">
        <x:v>230</x:v>
      </x:c>
      <x:c r="F890" s="10" t="s">
        <x:v>145</x:v>
      </x:c>
      <x:c r="G890" s="10"/>
      <x:c r="H890" s="10" t="s">
        <x:v>146</x:v>
      </x:c>
      <x:c r="I890" s="10" t="s">
        <x:v>147</x:v>
      </x:c>
      <x:c r="J890" s="10" t="s">
        <x:v>231</x:v>
      </x:c>
      <x:c r="K890" s="10" t="s">
        <x:v>54</x:v>
      </x:c>
      <x:c r="L890" s="10" t="s">
        <x:v>210</x:v>
      </x:c>
      <x:c r="M890" s="10" t="s">
        <x:v>165</x:v>
      </x:c>
      <x:c r="N890" s="13">
        <x:v>4.16666667E-2</x:v>
      </x:c>
      <x:c r="O890" s="13">
        <x:v>0.11111111110000001</x:v>
      </x:c>
      <x:c r="P890" s="13">
        <x:v>4.6296295999999999E-3</x:v>
      </x:c>
      <x:c r="Q890" s="11" t="b">
        <x:v>0</x:v>
      </x:c>
      <x:c r="R890" s="10"/>
      <x:c r="S890" s="10"/>
      <x:c r="T890" s="12" t="n">
        <x:f t="shared" ca="1" si="60">(COUNTIF($D$866:$D$892,"&lt;"&amp;D890)+(COUNTIF($D$866:$D$892,"="&amp;D890)-1)/2)/26*100</x:f>
        <x:v>61.53846153846154</x:v>
      </x:c>
      <x:c r="U890" s="12" t="n">
        <x:f t="shared" ca="1" si="57">T890*N890</x:f>
        <x:v>2.564102566153846</x:v>
      </x:c>
      <x:c r="V890" s="12" t="n">
        <x:f t="shared" ca="1" si="58">U890/9</x:f>
        <x:v>0.28490028512820514</x:v>
      </x:c>
    </x:row>
    <x:row r="891">
      <x:c r="A891" s="10" t="s">
        <x:v>229</x:v>
      </x:c>
      <x:c r="B891" s="10" t="s">
        <x:v>105</x:v>
      </x:c>
      <x:c r="C891" s="10" t="s">
        <x:v>106</x:v>
      </x:c>
      <x:c r="D891" s="12">
        <x:v>2.0951339176000001</x:v>
      </x:c>
      <x:c r="E891" s="10" t="s">
        <x:v>230</x:v>
      </x:c>
      <x:c r="F891" s="10" t="s">
        <x:v>145</x:v>
      </x:c>
      <x:c r="G891" s="10"/>
      <x:c r="H891" s="10" t="s">
        <x:v>146</x:v>
      </x:c>
      <x:c r="I891" s="10" t="s">
        <x:v>147</x:v>
      </x:c>
      <x:c r="J891" s="10" t="s">
        <x:v>231</x:v>
      </x:c>
      <x:c r="K891" s="10" t="s">
        <x:v>54</x:v>
      </x:c>
      <x:c r="L891" s="10" t="s">
        <x:v>210</x:v>
      </x:c>
      <x:c r="M891" s="10" t="s">
        <x:v>165</x:v>
      </x:c>
      <x:c r="N891" s="13">
        <x:v>4.16666667E-2</x:v>
      </x:c>
      <x:c r="O891" s="13">
        <x:v>0.11111111110000001</x:v>
      </x:c>
      <x:c r="P891" s="13">
        <x:v>4.6296295999999999E-3</x:v>
      </x:c>
      <x:c r="Q891" s="11" t="b">
        <x:v>0</x:v>
      </x:c>
      <x:c r="R891" s="10"/>
      <x:c r="S891" s="10"/>
      <x:c r="T891" s="12" t="n">
        <x:f t="shared" ca="1" si="60">(COUNTIF($D$866:$D$892,"&lt;"&amp;D891)+(COUNTIF($D$866:$D$892,"="&amp;D891)-1)/2)/26*100</x:f>
        <x:v>42.30769230769231</x:v>
      </x:c>
      <x:c r="U891" s="12" t="n">
        <x:f t="shared" ca="1" si="57">T891*N891</x:f>
        <x:v>1.7628205142307691</x:v>
      </x:c>
      <x:c r="V891" s="12" t="n">
        <x:f t="shared" ca="1" si="58">U891/9</x:f>
        <x:v>0.195868946025641</x:v>
      </x:c>
    </x:row>
    <x:row r="892">
      <x:c r="A892" s="10" t="s">
        <x:v>229</x:v>
      </x:c>
      <x:c r="B892" s="10" t="s">
        <x:v>107</x:v>
      </x:c>
      <x:c r="C892" s="10" t="s">
        <x:v>108</x:v>
      </x:c>
      <x:c r="D892" s="12">
        <x:v>1.3760307961</x:v>
      </x:c>
      <x:c r="E892" s="10" t="s">
        <x:v>230</x:v>
      </x:c>
      <x:c r="F892" s="10" t="s">
        <x:v>145</x:v>
      </x:c>
      <x:c r="G892" s="10"/>
      <x:c r="H892" s="10" t="s">
        <x:v>146</x:v>
      </x:c>
      <x:c r="I892" s="10" t="s">
        <x:v>147</x:v>
      </x:c>
      <x:c r="J892" s="10" t="s">
        <x:v>231</x:v>
      </x:c>
      <x:c r="K892" s="10" t="s">
        <x:v>54</x:v>
      </x:c>
      <x:c r="L892" s="10" t="s">
        <x:v>210</x:v>
      </x:c>
      <x:c r="M892" s="10" t="s">
        <x:v>165</x:v>
      </x:c>
      <x:c r="N892" s="13">
        <x:v>4.16666667E-2</x:v>
      </x:c>
      <x:c r="O892" s="13">
        <x:v>0.11111111110000001</x:v>
      </x:c>
      <x:c r="P892" s="13">
        <x:v>4.6296295999999999E-3</x:v>
      </x:c>
      <x:c r="Q892" s="11" t="b">
        <x:v>0</x:v>
      </x:c>
      <x:c r="R892" s="10"/>
      <x:c r="S892" s="10"/>
      <x:c r="T892" s="12" t="n">
        <x:f t="shared" ca="1" si="60">(COUNTIF($D$866:$D$892,"&lt;"&amp;D892)+(COUNTIF($D$866:$D$892,"="&amp;D892)-1)/2)/26*100</x:f>
        <x:v>19.230769230769234</x:v>
      </x:c>
      <x:c r="U892" s="12" t="n">
        <x:f t="shared" ca="1" si="57">T892*N892</x:f>
        <x:v>0.801282051923077</x:v>
      </x:c>
      <x:c r="V892" s="12" t="n">
        <x:f t="shared" ca="1" si="58">U892/9</x:f>
        <x:v>0.08903133910256411</x:v>
      </x:c>
    </x:row>
    <x:row r="893">
      <x:c r="A893" s="10" t="s">
        <x:v>232</x:v>
      </x:c>
      <x:c r="B893" s="10" t="s">
        <x:v>48</x:v>
      </x:c>
      <x:c r="C893" s="10" t="s">
        <x:v>49</x:v>
      </x:c>
      <x:c r="D893" s="12">
        <x:v>57.097348448799998</x:v>
      </x:c>
      <x:c r="E893" s="10" t="s">
        <x:v>233</x:v>
      </x:c>
      <x:c r="F893" s="10" t="s">
        <x:v>145</x:v>
      </x:c>
      <x:c r="G893" s="10"/>
      <x:c r="H893" s="10" t="s">
        <x:v>146</x:v>
      </x:c>
      <x:c r="I893" s="10" t="s">
        <x:v>147</x:v>
      </x:c>
      <x:c r="J893" s="10" t="s">
        <x:v>234</x:v>
      </x:c>
      <x:c r="K893" s="10" t="s">
        <x:v>54</x:v>
      </x:c>
      <x:c r="L893" s="10" t="s">
        <x:v>235</x:v>
      </x:c>
      <x:c r="M893" s="10" t="s">
        <x:v>236</x:v>
      </x:c>
      <x:c r="N893" s="13">
        <x:v>0.5</x:v>
      </x:c>
      <x:c r="O893" s="13">
        <x:v>0.11111111110000001</x:v>
      </x:c>
      <x:c r="P893" s="13">
        <x:v>5.5555555600000001E-2</x:v>
      </x:c>
      <x:c r="Q893" s="11" t="b">
        <x:v>0</x:v>
      </x:c>
      <x:c r="R893" s="10"/>
      <x:c r="S893" s="10"/>
      <x:c r="T893" s="12" t="n">
        <x:f t="shared" ref="T893:T919" ca="1" si="61">(COUNTIF($D$893:$D$919,"&lt;"&amp;D893)+(COUNTIF($D$893:$D$919,"="&amp;D893)-1)/2)/26*100</x:f>
        <x:v>73.07692307692307</x:v>
      </x:c>
      <x:c r="U893" s="12" t="n">
        <x:f t="shared" ca="1" si="57">T893*N893</x:f>
        <x:v>36.53846153846153</x:v>
      </x:c>
      <x:c r="V893" s="12" t="n">
        <x:f t="shared" ca="1" si="58">U893/9</x:f>
        <x:v>4.05982905982906</x:v>
      </x:c>
    </x:row>
    <x:row r="894">
      <x:c r="A894" s="10" t="s">
        <x:v>232</x:v>
      </x:c>
      <x:c r="B894" s="10" t="s">
        <x:v>57</x:v>
      </x:c>
      <x:c r="C894" s="10" t="s">
        <x:v>58</x:v>
      </x:c>
      <x:c r="D894" s="12">
        <x:v>51.852418216099998</x:v>
      </x:c>
      <x:c r="E894" s="10" t="s">
        <x:v>233</x:v>
      </x:c>
      <x:c r="F894" s="10" t="s">
        <x:v>145</x:v>
      </x:c>
      <x:c r="G894" s="10"/>
      <x:c r="H894" s="10" t="s">
        <x:v>146</x:v>
      </x:c>
      <x:c r="I894" s="10" t="s">
        <x:v>147</x:v>
      </x:c>
      <x:c r="J894" s="10" t="s">
        <x:v>234</x:v>
      </x:c>
      <x:c r="K894" s="10" t="s">
        <x:v>54</x:v>
      </x:c>
      <x:c r="L894" s="10" t="s">
        <x:v>235</x:v>
      </x:c>
      <x:c r="M894" s="10" t="s">
        <x:v>236</x:v>
      </x:c>
      <x:c r="N894" s="13">
        <x:v>0.5</x:v>
      </x:c>
      <x:c r="O894" s="13">
        <x:v>0.11111111110000001</x:v>
      </x:c>
      <x:c r="P894" s="13">
        <x:v>5.5555555600000001E-2</x:v>
      </x:c>
      <x:c r="Q894" s="11" t="b">
        <x:v>0</x:v>
      </x:c>
      <x:c r="R894" s="10"/>
      <x:c r="S894" s="10"/>
      <x:c r="T894" s="12" t="n">
        <x:f t="shared" ca="1" si="61">(COUNTIF($D$893:$D$919,"&lt;"&amp;D894)+(COUNTIF($D$893:$D$919,"="&amp;D894)-1)/2)/26*100</x:f>
        <x:v>50</x:v>
      </x:c>
      <x:c r="U894" s="12" t="n">
        <x:f t="shared" ca="1" si="57">T894*N894</x:f>
        <x:v>25</x:v>
      </x:c>
      <x:c r="V894" s="12" t="n">
        <x:f t="shared" ca="1" si="58">U894/9</x:f>
        <x:v>2.7777777777777777</x:v>
      </x:c>
    </x:row>
    <x:row r="895">
      <x:c r="A895" s="10" t="s">
        <x:v>232</x:v>
      </x:c>
      <x:c r="B895" s="10" t="s">
        <x:v>59</x:v>
      </x:c>
      <x:c r="C895" s="10" t="s">
        <x:v>60</x:v>
      </x:c>
      <x:c r="D895" s="12">
        <x:v>35.570185215400002</x:v>
      </x:c>
      <x:c r="E895" s="10" t="s">
        <x:v>233</x:v>
      </x:c>
      <x:c r="F895" s="10" t="s">
        <x:v>145</x:v>
      </x:c>
      <x:c r="G895" s="10"/>
      <x:c r="H895" s="10" t="s">
        <x:v>146</x:v>
      </x:c>
      <x:c r="I895" s="10" t="s">
        <x:v>147</x:v>
      </x:c>
      <x:c r="J895" s="10" t="s">
        <x:v>234</x:v>
      </x:c>
      <x:c r="K895" s="10" t="s">
        <x:v>54</x:v>
      </x:c>
      <x:c r="L895" s="10" t="s">
        <x:v>235</x:v>
      </x:c>
      <x:c r="M895" s="10" t="s">
        <x:v>236</x:v>
      </x:c>
      <x:c r="N895" s="13">
        <x:v>0.5</x:v>
      </x:c>
      <x:c r="O895" s="13">
        <x:v>0.11111111110000001</x:v>
      </x:c>
      <x:c r="P895" s="13">
        <x:v>5.5555555600000001E-2</x:v>
      </x:c>
      <x:c r="Q895" s="11" t="b">
        <x:v>0</x:v>
      </x:c>
      <x:c r="R895" s="10"/>
      <x:c r="S895" s="10"/>
      <x:c r="T895" s="12" t="n">
        <x:f t="shared" ca="1" si="61">(COUNTIF($D$893:$D$919,"&lt;"&amp;D895)+(COUNTIF($D$893:$D$919,"="&amp;D895)-1)/2)/26*100</x:f>
        <x:v>11.538461538461538</x:v>
      </x:c>
      <x:c r="U895" s="12" t="n">
        <x:f t="shared" ca="1" si="57">T895*N895</x:f>
        <x:v>5.769230769230769</x:v>
      </x:c>
      <x:c r="V895" s="12" t="n">
        <x:f t="shared" ca="1" si="58">U895/9</x:f>
        <x:v>0.641025641025641</x:v>
      </x:c>
    </x:row>
    <x:row r="896">
      <x:c r="A896" s="10" t="s">
        <x:v>232</x:v>
      </x:c>
      <x:c r="B896" s="10" t="s">
        <x:v>61</x:v>
      </x:c>
      <x:c r="C896" s="10" t="s">
        <x:v>62</x:v>
      </x:c>
      <x:c r="D896" s="12">
        <x:v>30.984759459599999</x:v>
      </x:c>
      <x:c r="E896" s="10" t="s">
        <x:v>233</x:v>
      </x:c>
      <x:c r="F896" s="10" t="s">
        <x:v>145</x:v>
      </x:c>
      <x:c r="G896" s="10"/>
      <x:c r="H896" s="10" t="s">
        <x:v>146</x:v>
      </x:c>
      <x:c r="I896" s="10" t="s">
        <x:v>147</x:v>
      </x:c>
      <x:c r="J896" s="10" t="s">
        <x:v>234</x:v>
      </x:c>
      <x:c r="K896" s="10" t="s">
        <x:v>54</x:v>
      </x:c>
      <x:c r="L896" s="10" t="s">
        <x:v>235</x:v>
      </x:c>
      <x:c r="M896" s="10" t="s">
        <x:v>236</x:v>
      </x:c>
      <x:c r="N896" s="13">
        <x:v>0.5</x:v>
      </x:c>
      <x:c r="O896" s="13">
        <x:v>0.11111111110000001</x:v>
      </x:c>
      <x:c r="P896" s="13">
        <x:v>5.5555555600000001E-2</x:v>
      </x:c>
      <x:c r="Q896" s="11" t="b">
        <x:v>0</x:v>
      </x:c>
      <x:c r="R896" s="10"/>
      <x:c r="S896" s="10"/>
      <x:c r="T896" s="12" t="n">
        <x:f t="shared" ca="1" si="61">(COUNTIF($D$893:$D$919,"&lt;"&amp;D896)+(COUNTIF($D$893:$D$919,"="&amp;D896)-1)/2)/26*100</x:f>
        <x:v>3.8461538461538463</x:v>
      </x:c>
      <x:c r="U896" s="12" t="n">
        <x:f t="shared" ca="1" si="57">T896*N896</x:f>
        <x:v>1.9230769230769231</x:v>
      </x:c>
      <x:c r="V896" s="12" t="n">
        <x:f t="shared" ca="1" si="58">U896/9</x:f>
        <x:v>0.2136752136752137</x:v>
      </x:c>
    </x:row>
    <x:row r="897">
      <x:c r="A897" s="10" t="s">
        <x:v>232</x:v>
      </x:c>
      <x:c r="B897" s="10" t="s">
        <x:v>63</x:v>
      </x:c>
      <x:c r="C897" s="10" t="s">
        <x:v>64</x:v>
      </x:c>
      <x:c r="D897" s="12">
        <x:v>69.215643913500003</x:v>
      </x:c>
      <x:c r="E897" s="10" t="s">
        <x:v>233</x:v>
      </x:c>
      <x:c r="F897" s="10" t="s">
        <x:v>145</x:v>
      </x:c>
      <x:c r="G897" s="10"/>
      <x:c r="H897" s="10" t="s">
        <x:v>146</x:v>
      </x:c>
      <x:c r="I897" s="10" t="s">
        <x:v>147</x:v>
      </x:c>
      <x:c r="J897" s="10" t="s">
        <x:v>234</x:v>
      </x:c>
      <x:c r="K897" s="10" t="s">
        <x:v>54</x:v>
      </x:c>
      <x:c r="L897" s="10" t="s">
        <x:v>235</x:v>
      </x:c>
      <x:c r="M897" s="10" t="s">
        <x:v>236</x:v>
      </x:c>
      <x:c r="N897" s="13">
        <x:v>0.5</x:v>
      </x:c>
      <x:c r="O897" s="13">
        <x:v>0.11111111110000001</x:v>
      </x:c>
      <x:c r="P897" s="13">
        <x:v>5.5555555600000001E-2</x:v>
      </x:c>
      <x:c r="Q897" s="11" t="b">
        <x:v>0</x:v>
      </x:c>
      <x:c r="R897" s="10"/>
      <x:c r="S897" s="10"/>
      <x:c r="T897" s="12" t="n">
        <x:f t="shared" ca="1" si="61">(COUNTIF($D$893:$D$919,"&lt;"&amp;D897)+(COUNTIF($D$893:$D$919,"="&amp;D897)-1)/2)/26*100</x:f>
        <x:v>88.46153846153845</x:v>
      </x:c>
      <x:c r="U897" s="12" t="n">
        <x:f t="shared" ca="1" si="57">T897*N897</x:f>
        <x:v>44.230769230769226</x:v>
      </x:c>
      <x:c r="V897" s="12" t="n">
        <x:f t="shared" ca="1" si="58">U897/9</x:f>
        <x:v>4.914529914529914</x:v>
      </x:c>
    </x:row>
    <x:row r="898">
      <x:c r="A898" s="10" t="s">
        <x:v>232</x:v>
      </x:c>
      <x:c r="B898" s="10" t="s">
        <x:v>65</x:v>
      </x:c>
      <x:c r="C898" s="10" t="s">
        <x:v>66</x:v>
      </x:c>
      <x:c r="D898" s="12">
        <x:v>66.487928891400003</x:v>
      </x:c>
      <x:c r="E898" s="10" t="s">
        <x:v>233</x:v>
      </x:c>
      <x:c r="F898" s="10" t="s">
        <x:v>145</x:v>
      </x:c>
      <x:c r="G898" s="10"/>
      <x:c r="H898" s="10" t="s">
        <x:v>146</x:v>
      </x:c>
      <x:c r="I898" s="10" t="s">
        <x:v>147</x:v>
      </x:c>
      <x:c r="J898" s="10" t="s">
        <x:v>234</x:v>
      </x:c>
      <x:c r="K898" s="10" t="s">
        <x:v>54</x:v>
      </x:c>
      <x:c r="L898" s="10" t="s">
        <x:v>235</x:v>
      </x:c>
      <x:c r="M898" s="10" t="s">
        <x:v>236</x:v>
      </x:c>
      <x:c r="N898" s="13">
        <x:v>0.5</x:v>
      </x:c>
      <x:c r="O898" s="13">
        <x:v>0.11111111110000001</x:v>
      </x:c>
      <x:c r="P898" s="13">
        <x:v>5.5555555600000001E-2</x:v>
      </x:c>
      <x:c r="Q898" s="11" t="b">
        <x:v>0</x:v>
      </x:c>
      <x:c r="R898" s="10"/>
      <x:c r="S898" s="10"/>
      <x:c r="T898" s="12" t="n">
        <x:f t="shared" ca="1" si="61">(COUNTIF($D$893:$D$919,"&lt;"&amp;D898)+(COUNTIF($D$893:$D$919,"="&amp;D898)-1)/2)/26*100</x:f>
        <x:v>80.76923076923077</x:v>
      </x:c>
      <x:c r="U898" s="12" t="n">
        <x:f t="shared" ref="U898:U961" ca="1" si="62">T898*N898</x:f>
        <x:v>40.38461538461539</x:v>
      </x:c>
      <x:c r="V898" s="12" t="n">
        <x:f t="shared" ref="V898:V961" ca="1" si="63">U898/9</x:f>
        <x:v>4.487179487179487</x:v>
      </x:c>
    </x:row>
    <x:row r="899">
      <x:c r="A899" s="10" t="s">
        <x:v>232</x:v>
      </x:c>
      <x:c r="B899" s="10" t="s">
        <x:v>67</x:v>
      </x:c>
      <x:c r="C899" s="10" t="s">
        <x:v>68</x:v>
      </x:c>
      <x:c r="D899" s="12">
        <x:v>52.681195187900002</x:v>
      </x:c>
      <x:c r="E899" s="10" t="s">
        <x:v>233</x:v>
      </x:c>
      <x:c r="F899" s="10" t="s">
        <x:v>145</x:v>
      </x:c>
      <x:c r="G899" s="10"/>
      <x:c r="H899" s="10" t="s">
        <x:v>146</x:v>
      </x:c>
      <x:c r="I899" s="10" t="s">
        <x:v>147</x:v>
      </x:c>
      <x:c r="J899" s="10" t="s">
        <x:v>234</x:v>
      </x:c>
      <x:c r="K899" s="10" t="s">
        <x:v>54</x:v>
      </x:c>
      <x:c r="L899" s="10" t="s">
        <x:v>235</x:v>
      </x:c>
      <x:c r="M899" s="10" t="s">
        <x:v>236</x:v>
      </x:c>
      <x:c r="N899" s="13">
        <x:v>0.5</x:v>
      </x:c>
      <x:c r="O899" s="13">
        <x:v>0.11111111110000001</x:v>
      </x:c>
      <x:c r="P899" s="13">
        <x:v>5.5555555600000001E-2</x:v>
      </x:c>
      <x:c r="Q899" s="11" t="b">
        <x:v>0</x:v>
      </x:c>
      <x:c r="R899" s="10"/>
      <x:c r="S899" s="10"/>
      <x:c r="T899" s="12" t="n">
        <x:f t="shared" ca="1" si="61">(COUNTIF($D$893:$D$919,"&lt;"&amp;D899)+(COUNTIF($D$893:$D$919,"="&amp;D899)-1)/2)/26*100</x:f>
        <x:v>57.692307692307686</x:v>
      </x:c>
      <x:c r="U899" s="12" t="n">
        <x:f t="shared" ca="1" si="62">T899*N899</x:f>
        <x:v>28.846153846153843</x:v>
      </x:c>
      <x:c r="V899" s="12" t="n">
        <x:f t="shared" ca="1" si="63">U899/9</x:f>
        <x:v>3.205128205128205</x:v>
      </x:c>
    </x:row>
    <x:row r="900">
      <x:c r="A900" s="10" t="s">
        <x:v>232</x:v>
      </x:c>
      <x:c r="B900" s="10" t="s">
        <x:v>69</x:v>
      </x:c>
      <x:c r="C900" s="10" t="s">
        <x:v>70</x:v>
      </x:c>
      <x:c r="D900" s="12">
        <x:v>40.676952841000002</x:v>
      </x:c>
      <x:c r="E900" s="10" t="s">
        <x:v>233</x:v>
      </x:c>
      <x:c r="F900" s="10" t="s">
        <x:v>145</x:v>
      </x:c>
      <x:c r="G900" s="10"/>
      <x:c r="H900" s="10" t="s">
        <x:v>146</x:v>
      </x:c>
      <x:c r="I900" s="10" t="s">
        <x:v>147</x:v>
      </x:c>
      <x:c r="J900" s="10" t="s">
        <x:v>234</x:v>
      </x:c>
      <x:c r="K900" s="10" t="s">
        <x:v>54</x:v>
      </x:c>
      <x:c r="L900" s="10" t="s">
        <x:v>235</x:v>
      </x:c>
      <x:c r="M900" s="10" t="s">
        <x:v>236</x:v>
      </x:c>
      <x:c r="N900" s="13">
        <x:v>0.5</x:v>
      </x:c>
      <x:c r="O900" s="13">
        <x:v>0.11111111110000001</x:v>
      </x:c>
      <x:c r="P900" s="13">
        <x:v>5.5555555600000001E-2</x:v>
      </x:c>
      <x:c r="Q900" s="11" t="b">
        <x:v>0</x:v>
      </x:c>
      <x:c r="R900" s="10"/>
      <x:c r="S900" s="10"/>
      <x:c r="T900" s="12" t="n">
        <x:f t="shared" ca="1" si="61">(COUNTIF($D$893:$D$919,"&lt;"&amp;D900)+(COUNTIF($D$893:$D$919,"="&amp;D900)-1)/2)/26*100</x:f>
        <x:v>23.076923076923077</x:v>
      </x:c>
      <x:c r="U900" s="12" t="n">
        <x:f t="shared" ca="1" si="62">T900*N900</x:f>
        <x:v>11.538461538461538</x:v>
      </x:c>
      <x:c r="V900" s="12" t="n">
        <x:f t="shared" ca="1" si="63">U900/9</x:f>
        <x:v>1.282051282051282</x:v>
      </x:c>
    </x:row>
    <x:row r="901">
      <x:c r="A901" s="10" t="s">
        <x:v>232</x:v>
      </x:c>
      <x:c r="B901" s="10" t="s">
        <x:v>71</x:v>
      </x:c>
      <x:c r="C901" s="10" t="s">
        <x:v>72</x:v>
      </x:c>
      <x:c r="D901" s="12">
        <x:v>25.3891799232</x:v>
      </x:c>
      <x:c r="E901" s="10" t="s">
        <x:v>233</x:v>
      </x:c>
      <x:c r="F901" s="10" t="s">
        <x:v>145</x:v>
      </x:c>
      <x:c r="G901" s="10"/>
      <x:c r="H901" s="10" t="s">
        <x:v>146</x:v>
      </x:c>
      <x:c r="I901" s="10" t="s">
        <x:v>147</x:v>
      </x:c>
      <x:c r="J901" s="10" t="s">
        <x:v>234</x:v>
      </x:c>
      <x:c r="K901" s="10" t="s">
        <x:v>54</x:v>
      </x:c>
      <x:c r="L901" s="10" t="s">
        <x:v>235</x:v>
      </x:c>
      <x:c r="M901" s="10" t="s">
        <x:v>236</x:v>
      </x:c>
      <x:c r="N901" s="13">
        <x:v>0.5</x:v>
      </x:c>
      <x:c r="O901" s="13">
        <x:v>0.11111111110000001</x:v>
      </x:c>
      <x:c r="P901" s="13">
        <x:v>5.5555555600000001E-2</x:v>
      </x:c>
      <x:c r="Q901" s="11" t="b">
        <x:v>0</x:v>
      </x:c>
      <x:c r="R901" s="10"/>
      <x:c r="S901" s="10"/>
      <x:c r="T901" s="12" t="n">
        <x:f t="shared" ca="1" si="61">(COUNTIF($D$893:$D$919,"&lt;"&amp;D901)+(COUNTIF($D$893:$D$919,"="&amp;D901)-1)/2)/26*100</x:f>
        <x:v>0</x:v>
      </x:c>
      <x:c r="U901" s="12" t="n">
        <x:f t="shared" ca="1" si="62">T901*N901</x:f>
        <x:v>0</x:v>
      </x:c>
      <x:c r="V901" s="12" t="n">
        <x:f t="shared" ca="1" si="63">U901/9</x:f>
        <x:v>0</x:v>
      </x:c>
    </x:row>
    <x:row r="902">
      <x:c r="A902" s="10" t="s">
        <x:v>232</x:v>
      </x:c>
      <x:c r="B902" s="10" t="s">
        <x:v>73</x:v>
      </x:c>
      <x:c r="C902" s="10" t="s">
        <x:v>74</x:v>
      </x:c>
      <x:c r="D902" s="12">
        <x:v>44.4329913125</x:v>
      </x:c>
      <x:c r="E902" s="10" t="s">
        <x:v>233</x:v>
      </x:c>
      <x:c r="F902" s="10" t="s">
        <x:v>145</x:v>
      </x:c>
      <x:c r="G902" s="10"/>
      <x:c r="H902" s="10" t="s">
        <x:v>146</x:v>
      </x:c>
      <x:c r="I902" s="10" t="s">
        <x:v>147</x:v>
      </x:c>
      <x:c r="J902" s="10" t="s">
        <x:v>234</x:v>
      </x:c>
      <x:c r="K902" s="10" t="s">
        <x:v>54</x:v>
      </x:c>
      <x:c r="L902" s="10" t="s">
        <x:v>235</x:v>
      </x:c>
      <x:c r="M902" s="10" t="s">
        <x:v>236</x:v>
      </x:c>
      <x:c r="N902" s="13">
        <x:v>0.5</x:v>
      </x:c>
      <x:c r="O902" s="13">
        <x:v>0.11111111110000001</x:v>
      </x:c>
      <x:c r="P902" s="13">
        <x:v>5.5555555600000001E-2</x:v>
      </x:c>
      <x:c r="Q902" s="11" t="b">
        <x:v>0</x:v>
      </x:c>
      <x:c r="R902" s="10"/>
      <x:c r="S902" s="10"/>
      <x:c r="T902" s="12" t="n">
        <x:f t="shared" ca="1" si="61">(COUNTIF($D$893:$D$919,"&lt;"&amp;D902)+(COUNTIF($D$893:$D$919,"="&amp;D902)-1)/2)/26*100</x:f>
        <x:v>30.76923076923077</x:v>
      </x:c>
      <x:c r="U902" s="12" t="n">
        <x:f t="shared" ca="1" si="62">T902*N902</x:f>
        <x:v>15.384615384615385</x:v>
      </x:c>
      <x:c r="V902" s="12" t="n">
        <x:f t="shared" ca="1" si="63">U902/9</x:f>
        <x:v>1.7094017094017095</x:v>
      </x:c>
    </x:row>
    <x:row r="903">
      <x:c r="A903" s="10" t="s">
        <x:v>232</x:v>
      </x:c>
      <x:c r="B903" s="10" t="s">
        <x:v>75</x:v>
      </x:c>
      <x:c r="C903" s="10" t="s">
        <x:v>76</x:v>
      </x:c>
      <x:c r="D903" s="12">
        <x:v>46.2267028216</x:v>
      </x:c>
      <x:c r="E903" s="10" t="s">
        <x:v>233</x:v>
      </x:c>
      <x:c r="F903" s="10" t="s">
        <x:v>145</x:v>
      </x:c>
      <x:c r="G903" s="10"/>
      <x:c r="H903" s="10" t="s">
        <x:v>146</x:v>
      </x:c>
      <x:c r="I903" s="10" t="s">
        <x:v>147</x:v>
      </x:c>
      <x:c r="J903" s="10" t="s">
        <x:v>234</x:v>
      </x:c>
      <x:c r="K903" s="10" t="s">
        <x:v>54</x:v>
      </x:c>
      <x:c r="L903" s="10" t="s">
        <x:v>235</x:v>
      </x:c>
      <x:c r="M903" s="10" t="s">
        <x:v>236</x:v>
      </x:c>
      <x:c r="N903" s="13">
        <x:v>0.5</x:v>
      </x:c>
      <x:c r="O903" s="13">
        <x:v>0.11111111110000001</x:v>
      </x:c>
      <x:c r="P903" s="13">
        <x:v>5.5555555600000001E-2</x:v>
      </x:c>
      <x:c r="Q903" s="11" t="b">
        <x:v>0</x:v>
      </x:c>
      <x:c r="R903" s="10"/>
      <x:c r="S903" s="10"/>
      <x:c r="T903" s="12" t="n">
        <x:f t="shared" ca="1" si="61">(COUNTIF($D$893:$D$919,"&lt;"&amp;D903)+(COUNTIF($D$893:$D$919,"="&amp;D903)-1)/2)/26*100</x:f>
        <x:v>38.46153846153847</x:v>
      </x:c>
      <x:c r="U903" s="12" t="n">
        <x:f t="shared" ca="1" si="62">T903*N903</x:f>
        <x:v>19.230769230769234</x:v>
      </x:c>
      <x:c r="V903" s="12" t="n">
        <x:f t="shared" ca="1" si="63">U903/9</x:f>
        <x:v>2.136752136752137</x:v>
      </x:c>
    </x:row>
    <x:row r="904">
      <x:c r="A904" s="10" t="s">
        <x:v>232</x:v>
      </x:c>
      <x:c r="B904" s="10" t="s">
        <x:v>77</x:v>
      </x:c>
      <x:c r="C904" s="10" t="s">
        <x:v>78</x:v>
      </x:c>
      <x:c r="D904" s="12">
        <x:v>55.573761293700002</x:v>
      </x:c>
      <x:c r="E904" s="10" t="s">
        <x:v>233</x:v>
      </x:c>
      <x:c r="F904" s="10" t="s">
        <x:v>145</x:v>
      </x:c>
      <x:c r="G904" s="10"/>
      <x:c r="H904" s="10" t="s">
        <x:v>146</x:v>
      </x:c>
      <x:c r="I904" s="10" t="s">
        <x:v>147</x:v>
      </x:c>
      <x:c r="J904" s="10" t="s">
        <x:v>234</x:v>
      </x:c>
      <x:c r="K904" s="10" t="s">
        <x:v>54</x:v>
      </x:c>
      <x:c r="L904" s="10" t="s">
        <x:v>235</x:v>
      </x:c>
      <x:c r="M904" s="10" t="s">
        <x:v>236</x:v>
      </x:c>
      <x:c r="N904" s="13">
        <x:v>0.5</x:v>
      </x:c>
      <x:c r="O904" s="13">
        <x:v>0.11111111110000001</x:v>
      </x:c>
      <x:c r="P904" s="13">
        <x:v>5.5555555600000001E-2</x:v>
      </x:c>
      <x:c r="Q904" s="11" t="b">
        <x:v>0</x:v>
      </x:c>
      <x:c r="R904" s="10"/>
      <x:c r="S904" s="10"/>
      <x:c r="T904" s="12" t="n">
        <x:f t="shared" ca="1" si="61">(COUNTIF($D$893:$D$919,"&lt;"&amp;D904)+(COUNTIF($D$893:$D$919,"="&amp;D904)-1)/2)/26*100</x:f>
        <x:v>61.53846153846154</x:v>
      </x:c>
      <x:c r="U904" s="12" t="n">
        <x:f t="shared" ca="1" si="62">T904*N904</x:f>
        <x:v>30.76923076923077</x:v>
      </x:c>
      <x:c r="V904" s="12" t="n">
        <x:f t="shared" ca="1" si="63">U904/9</x:f>
        <x:v>3.418803418803419</x:v>
      </x:c>
    </x:row>
    <x:row r="905">
      <x:c r="A905" s="10" t="s">
        <x:v>232</x:v>
      </x:c>
      <x:c r="B905" s="10" t="s">
        <x:v>79</x:v>
      </x:c>
      <x:c r="C905" s="10" t="s">
        <x:v>80</x:v>
      </x:c>
      <x:c r="D905" s="12">
        <x:v>39.571287706600003</x:v>
      </x:c>
      <x:c r="E905" s="10" t="s">
        <x:v>233</x:v>
      </x:c>
      <x:c r="F905" s="10" t="s">
        <x:v>145</x:v>
      </x:c>
      <x:c r="G905" s="10"/>
      <x:c r="H905" s="10" t="s">
        <x:v>146</x:v>
      </x:c>
      <x:c r="I905" s="10" t="s">
        <x:v>147</x:v>
      </x:c>
      <x:c r="J905" s="10" t="s">
        <x:v>234</x:v>
      </x:c>
      <x:c r="K905" s="10" t="s">
        <x:v>54</x:v>
      </x:c>
      <x:c r="L905" s="10" t="s">
        <x:v>235</x:v>
      </x:c>
      <x:c r="M905" s="10" t="s">
        <x:v>236</x:v>
      </x:c>
      <x:c r="N905" s="13">
        <x:v>0.5</x:v>
      </x:c>
      <x:c r="O905" s="13">
        <x:v>0.11111111110000001</x:v>
      </x:c>
      <x:c r="P905" s="13">
        <x:v>5.5555555600000001E-2</x:v>
      </x:c>
      <x:c r="Q905" s="11" t="b">
        <x:v>0</x:v>
      </x:c>
      <x:c r="R905" s="10"/>
      <x:c r="S905" s="10"/>
      <x:c r="T905" s="12" t="n">
        <x:f t="shared" ca="1" si="61">(COUNTIF($D$893:$D$919,"&lt;"&amp;D905)+(COUNTIF($D$893:$D$919,"="&amp;D905)-1)/2)/26*100</x:f>
        <x:v>19.230769230769234</x:v>
      </x:c>
      <x:c r="U905" s="12" t="n">
        <x:f t="shared" ca="1" si="62">T905*N905</x:f>
        <x:v>9.615384615384617</x:v>
      </x:c>
      <x:c r="V905" s="12" t="n">
        <x:f t="shared" ca="1" si="63">U905/9</x:f>
        <x:v>1.0683760683760686</x:v>
      </x:c>
    </x:row>
    <x:row r="906">
      <x:c r="A906" s="10" t="s">
        <x:v>232</x:v>
      </x:c>
      <x:c r="B906" s="10" t="s">
        <x:v>81</x:v>
      </x:c>
      <x:c r="C906" s="10" t="s">
        <x:v>82</x:v>
      </x:c>
      <x:c r="D906" s="12">
        <x:v>66.753318457099994</x:v>
      </x:c>
      <x:c r="E906" s="10" t="s">
        <x:v>233</x:v>
      </x:c>
      <x:c r="F906" s="10" t="s">
        <x:v>145</x:v>
      </x:c>
      <x:c r="G906" s="10"/>
      <x:c r="H906" s="10" t="s">
        <x:v>146</x:v>
      </x:c>
      <x:c r="I906" s="10" t="s">
        <x:v>147</x:v>
      </x:c>
      <x:c r="J906" s="10" t="s">
        <x:v>234</x:v>
      </x:c>
      <x:c r="K906" s="10" t="s">
        <x:v>54</x:v>
      </x:c>
      <x:c r="L906" s="10" t="s">
        <x:v>235</x:v>
      </x:c>
      <x:c r="M906" s="10" t="s">
        <x:v>236</x:v>
      </x:c>
      <x:c r="N906" s="13">
        <x:v>0.5</x:v>
      </x:c>
      <x:c r="O906" s="13">
        <x:v>0.11111111110000001</x:v>
      </x:c>
      <x:c r="P906" s="13">
        <x:v>5.5555555600000001E-2</x:v>
      </x:c>
      <x:c r="Q906" s="11" t="b">
        <x:v>0</x:v>
      </x:c>
      <x:c r="R906" s="10"/>
      <x:c r="S906" s="10"/>
      <x:c r="T906" s="12" t="n">
        <x:f t="shared" ca="1" si="61">(COUNTIF($D$893:$D$919,"&lt;"&amp;D906)+(COUNTIF($D$893:$D$919,"="&amp;D906)-1)/2)/26*100</x:f>
        <x:v>84.61538461538461</x:v>
      </x:c>
      <x:c r="U906" s="12" t="n">
        <x:f t="shared" ca="1" si="62">T906*N906</x:f>
        <x:v>42.30769230769231</x:v>
      </x:c>
      <x:c r="V906" s="12" t="n">
        <x:f t="shared" ca="1" si="63">U906/9</x:f>
        <x:v>4.700854700854701</x:v>
      </x:c>
    </x:row>
    <x:row r="907">
      <x:c r="A907" s="10" t="s">
        <x:v>232</x:v>
      </x:c>
      <x:c r="B907" s="10" t="s">
        <x:v>83</x:v>
      </x:c>
      <x:c r="C907" s="10" t="s">
        <x:v>84</x:v>
      </x:c>
      <x:c r="D907" s="12">
        <x:v>74.470817154800002</x:v>
      </x:c>
      <x:c r="E907" s="10" t="s">
        <x:v>233</x:v>
      </x:c>
      <x:c r="F907" s="10" t="s">
        <x:v>145</x:v>
      </x:c>
      <x:c r="G907" s="10"/>
      <x:c r="H907" s="10" t="s">
        <x:v>146</x:v>
      </x:c>
      <x:c r="I907" s="10" t="s">
        <x:v>147</x:v>
      </x:c>
      <x:c r="J907" s="10" t="s">
        <x:v>234</x:v>
      </x:c>
      <x:c r="K907" s="10" t="s">
        <x:v>54</x:v>
      </x:c>
      <x:c r="L907" s="10" t="s">
        <x:v>235</x:v>
      </x:c>
      <x:c r="M907" s="10" t="s">
        <x:v>236</x:v>
      </x:c>
      <x:c r="N907" s="13">
        <x:v>0.5</x:v>
      </x:c>
      <x:c r="O907" s="13">
        <x:v>0.11111111110000001</x:v>
      </x:c>
      <x:c r="P907" s="13">
        <x:v>5.5555555600000001E-2</x:v>
      </x:c>
      <x:c r="Q907" s="11" t="b">
        <x:v>0</x:v>
      </x:c>
      <x:c r="R907" s="10"/>
      <x:c r="S907" s="10"/>
      <x:c r="T907" s="12" t="n">
        <x:f t="shared" ca="1" si="61">(COUNTIF($D$893:$D$919,"&lt;"&amp;D907)+(COUNTIF($D$893:$D$919,"="&amp;D907)-1)/2)/26*100</x:f>
        <x:v>100</x:v>
      </x:c>
      <x:c r="U907" s="12" t="n">
        <x:f t="shared" ca="1" si="62">T907*N907</x:f>
        <x:v>50</x:v>
      </x:c>
      <x:c r="V907" s="12" t="n">
        <x:f t="shared" ca="1" si="63">U907/9</x:f>
        <x:v>5.555555555555555</x:v>
      </x:c>
    </x:row>
    <x:row r="908">
      <x:c r="A908" s="10" t="s">
        <x:v>232</x:v>
      </x:c>
      <x:c r="B908" s="10" t="s">
        <x:v>85</x:v>
      </x:c>
      <x:c r="C908" s="10" t="s">
        <x:v>86</x:v>
      </x:c>
      <x:c r="D908" s="12">
        <x:v>51.939486562600003</x:v>
      </x:c>
      <x:c r="E908" s="10" t="s">
        <x:v>233</x:v>
      </x:c>
      <x:c r="F908" s="10" t="s">
        <x:v>145</x:v>
      </x:c>
      <x:c r="G908" s="10"/>
      <x:c r="H908" s="10" t="s">
        <x:v>146</x:v>
      </x:c>
      <x:c r="I908" s="10" t="s">
        <x:v>147</x:v>
      </x:c>
      <x:c r="J908" s="10" t="s">
        <x:v>234</x:v>
      </x:c>
      <x:c r="K908" s="10" t="s">
        <x:v>54</x:v>
      </x:c>
      <x:c r="L908" s="10" t="s">
        <x:v>235</x:v>
      </x:c>
      <x:c r="M908" s="10" t="s">
        <x:v>236</x:v>
      </x:c>
      <x:c r="N908" s="13">
        <x:v>0.5</x:v>
      </x:c>
      <x:c r="O908" s="13">
        <x:v>0.11111111110000001</x:v>
      </x:c>
      <x:c r="P908" s="13">
        <x:v>5.5555555600000001E-2</x:v>
      </x:c>
      <x:c r="Q908" s="11" t="b">
        <x:v>0</x:v>
      </x:c>
      <x:c r="R908" s="10"/>
      <x:c r="S908" s="10"/>
      <x:c r="T908" s="12" t="n">
        <x:f t="shared" ca="1" si="61">(COUNTIF($D$893:$D$919,"&lt;"&amp;D908)+(COUNTIF($D$893:$D$919,"="&amp;D908)-1)/2)/26*100</x:f>
        <x:v>53.84615384615385</x:v>
      </x:c>
      <x:c r="U908" s="12" t="n">
        <x:f t="shared" ca="1" si="62">T908*N908</x:f>
        <x:v>26.923076923076923</x:v>
      </x:c>
      <x:c r="V908" s="12" t="n">
        <x:f t="shared" ca="1" si="63">U908/9</x:f>
        <x:v>2.9914529914529915</x:v>
      </x:c>
    </x:row>
    <x:row r="909">
      <x:c r="A909" s="10" t="s">
        <x:v>232</x:v>
      </x:c>
      <x:c r="B909" s="10" t="s">
        <x:v>87</x:v>
      </x:c>
      <x:c r="C909" s="10" t="s">
        <x:v>88</x:v>
      </x:c>
      <x:c r="D909" s="12">
        <x:v>36.0876122357</x:v>
      </x:c>
      <x:c r="E909" s="10" t="s">
        <x:v>233</x:v>
      </x:c>
      <x:c r="F909" s="10" t="s">
        <x:v>145</x:v>
      </x:c>
      <x:c r="G909" s="10"/>
      <x:c r="H909" s="10" t="s">
        <x:v>146</x:v>
      </x:c>
      <x:c r="I909" s="10" t="s">
        <x:v>147</x:v>
      </x:c>
      <x:c r="J909" s="10" t="s">
        <x:v>234</x:v>
      </x:c>
      <x:c r="K909" s="10" t="s">
        <x:v>54</x:v>
      </x:c>
      <x:c r="L909" s="10" t="s">
        <x:v>235</x:v>
      </x:c>
      <x:c r="M909" s="10" t="s">
        <x:v>236</x:v>
      </x:c>
      <x:c r="N909" s="13">
        <x:v>0.5</x:v>
      </x:c>
      <x:c r="O909" s="13">
        <x:v>0.11111111110000001</x:v>
      </x:c>
      <x:c r="P909" s="13">
        <x:v>5.5555555600000001E-2</x:v>
      </x:c>
      <x:c r="Q909" s="11" t="b">
        <x:v>0</x:v>
      </x:c>
      <x:c r="R909" s="10"/>
      <x:c r="S909" s="10"/>
      <x:c r="T909" s="12" t="n">
        <x:f t="shared" ca="1" si="61">(COUNTIF($D$893:$D$919,"&lt;"&amp;D909)+(COUNTIF($D$893:$D$919,"="&amp;D909)-1)/2)/26*100</x:f>
        <x:v>15.384615384615385</x:v>
      </x:c>
      <x:c r="U909" s="12" t="n">
        <x:f t="shared" ca="1" si="62">T909*N909</x:f>
        <x:v>7.6923076923076925</x:v>
      </x:c>
      <x:c r="V909" s="12" t="n">
        <x:f t="shared" ca="1" si="63">U909/9</x:f>
        <x:v>0.8547008547008548</x:v>
      </x:c>
    </x:row>
    <x:row r="910">
      <x:c r="A910" s="10" t="s">
        <x:v>232</x:v>
      </x:c>
      <x:c r="B910" s="10" t="s">
        <x:v>89</x:v>
      </x:c>
      <x:c r="C910" s="10" t="s">
        <x:v>90</x:v>
      </x:c>
      <x:c r="D910" s="12">
        <x:v>45.597429547899999</x:v>
      </x:c>
      <x:c r="E910" s="10" t="s">
        <x:v>233</x:v>
      </x:c>
      <x:c r="F910" s="10" t="s">
        <x:v>145</x:v>
      </x:c>
      <x:c r="G910" s="10"/>
      <x:c r="H910" s="10" t="s">
        <x:v>146</x:v>
      </x:c>
      <x:c r="I910" s="10" t="s">
        <x:v>147</x:v>
      </x:c>
      <x:c r="J910" s="10" t="s">
        <x:v>234</x:v>
      </x:c>
      <x:c r="K910" s="10" t="s">
        <x:v>54</x:v>
      </x:c>
      <x:c r="L910" s="10" t="s">
        <x:v>235</x:v>
      </x:c>
      <x:c r="M910" s="10" t="s">
        <x:v>236</x:v>
      </x:c>
      <x:c r="N910" s="13">
        <x:v>0.5</x:v>
      </x:c>
      <x:c r="O910" s="13">
        <x:v>0.11111111110000001</x:v>
      </x:c>
      <x:c r="P910" s="13">
        <x:v>5.5555555600000001E-2</x:v>
      </x:c>
      <x:c r="Q910" s="11" t="b">
        <x:v>0</x:v>
      </x:c>
      <x:c r="R910" s="10"/>
      <x:c r="S910" s="10"/>
      <x:c r="T910" s="12" t="n">
        <x:f t="shared" ca="1" si="61">(COUNTIF($D$893:$D$919,"&lt;"&amp;D910)+(COUNTIF($D$893:$D$919,"="&amp;D910)-1)/2)/26*100</x:f>
        <x:v>34.61538461538461</x:v>
      </x:c>
      <x:c r="U910" s="12" t="n">
        <x:f t="shared" ca="1" si="62">T910*N910</x:f>
        <x:v>17.307692307692307</x:v>
      </x:c>
      <x:c r="V910" s="12" t="n">
        <x:f t="shared" ca="1" si="63">U910/9</x:f>
        <x:v>1.923076923076923</x:v>
      </x:c>
    </x:row>
    <x:row r="911">
      <x:c r="A911" s="10" t="s">
        <x:v>232</x:v>
      </x:c>
      <x:c r="B911" s="10" t="s">
        <x:v>91</x:v>
      </x:c>
      <x:c r="C911" s="10" t="s">
        <x:v>92</x:v>
      </x:c>
      <x:c r="D911" s="12">
        <x:v>32.082923256599997</x:v>
      </x:c>
      <x:c r="E911" s="10" t="s">
        <x:v>233</x:v>
      </x:c>
      <x:c r="F911" s="10" t="s">
        <x:v>145</x:v>
      </x:c>
      <x:c r="G911" s="10"/>
      <x:c r="H911" s="10" t="s">
        <x:v>146</x:v>
      </x:c>
      <x:c r="I911" s="10" t="s">
        <x:v>147</x:v>
      </x:c>
      <x:c r="J911" s="10" t="s">
        <x:v>234</x:v>
      </x:c>
      <x:c r="K911" s="10" t="s">
        <x:v>54</x:v>
      </x:c>
      <x:c r="L911" s="10" t="s">
        <x:v>235</x:v>
      </x:c>
      <x:c r="M911" s="10" t="s">
        <x:v>236</x:v>
      </x:c>
      <x:c r="N911" s="13">
        <x:v>0.5</x:v>
      </x:c>
      <x:c r="O911" s="13">
        <x:v>0.11111111110000001</x:v>
      </x:c>
      <x:c r="P911" s="13">
        <x:v>5.5555555600000001E-2</x:v>
      </x:c>
      <x:c r="Q911" s="11" t="b">
        <x:v>0</x:v>
      </x:c>
      <x:c r="R911" s="10"/>
      <x:c r="S911" s="10"/>
      <x:c r="T911" s="12" t="n">
        <x:f t="shared" ca="1" si="61">(COUNTIF($D$893:$D$919,"&lt;"&amp;D911)+(COUNTIF($D$893:$D$919,"="&amp;D911)-1)/2)/26*100</x:f>
        <x:v>7.6923076923076925</x:v>
      </x:c>
      <x:c r="U911" s="12" t="n">
        <x:f t="shared" ca="1" si="62">T911*N911</x:f>
        <x:v>3.8461538461538463</x:v>
      </x:c>
      <x:c r="V911" s="12" t="n">
        <x:f t="shared" ca="1" si="63">U911/9</x:f>
        <x:v>0.4273504273504274</x:v>
      </x:c>
    </x:row>
    <x:row r="912">
      <x:c r="A912" s="10" t="s">
        <x:v>232</x:v>
      </x:c>
      <x:c r="B912" s="10" t="s">
        <x:v>93</x:v>
      </x:c>
      <x:c r="C912" s="10" t="s">
        <x:v>94</x:v>
      </x:c>
      <x:c r="D912" s="12">
        <x:v>56.907414012799997</x:v>
      </x:c>
      <x:c r="E912" s="10" t="s">
        <x:v>233</x:v>
      </x:c>
      <x:c r="F912" s="10" t="s">
        <x:v>145</x:v>
      </x:c>
      <x:c r="G912" s="10"/>
      <x:c r="H912" s="10" t="s">
        <x:v>146</x:v>
      </x:c>
      <x:c r="I912" s="10" t="s">
        <x:v>147</x:v>
      </x:c>
      <x:c r="J912" s="10" t="s">
        <x:v>234</x:v>
      </x:c>
      <x:c r="K912" s="10" t="s">
        <x:v>54</x:v>
      </x:c>
      <x:c r="L912" s="10" t="s">
        <x:v>235</x:v>
      </x:c>
      <x:c r="M912" s="10" t="s">
        <x:v>236</x:v>
      </x:c>
      <x:c r="N912" s="13">
        <x:v>0.5</x:v>
      </x:c>
      <x:c r="O912" s="13">
        <x:v>0.11111111110000001</x:v>
      </x:c>
      <x:c r="P912" s="13">
        <x:v>5.5555555600000001E-2</x:v>
      </x:c>
      <x:c r="Q912" s="11" t="b">
        <x:v>0</x:v>
      </x:c>
      <x:c r="R912" s="10"/>
      <x:c r="S912" s="10"/>
      <x:c r="T912" s="12" t="n">
        <x:f t="shared" ca="1" si="61">(COUNTIF($D$893:$D$919,"&lt;"&amp;D912)+(COUNTIF($D$893:$D$919,"="&amp;D912)-1)/2)/26*100</x:f>
        <x:v>69.23076923076923</x:v>
      </x:c>
      <x:c r="U912" s="12" t="n">
        <x:f t="shared" ca="1" si="62">T912*N912</x:f>
        <x:v>34.61538461538461</x:v>
      </x:c>
      <x:c r="V912" s="12" t="n">
        <x:f t="shared" ca="1" si="63">U912/9</x:f>
        <x:v>3.846153846153846</x:v>
      </x:c>
    </x:row>
    <x:row r="913">
      <x:c r="A913" s="10" t="s">
        <x:v>232</x:v>
      </x:c>
      <x:c r="B913" s="10" t="s">
        <x:v>95</x:v>
      </x:c>
      <x:c r="C913" s="10" t="s">
        <x:v>96</x:v>
      </x:c>
      <x:c r="D913" s="12">
        <x:v>51.6842764385</x:v>
      </x:c>
      <x:c r="E913" s="10" t="s">
        <x:v>233</x:v>
      </x:c>
      <x:c r="F913" s="10" t="s">
        <x:v>145</x:v>
      </x:c>
      <x:c r="G913" s="10"/>
      <x:c r="H913" s="10" t="s">
        <x:v>146</x:v>
      </x:c>
      <x:c r="I913" s="10" t="s">
        <x:v>147</x:v>
      </x:c>
      <x:c r="J913" s="10" t="s">
        <x:v>234</x:v>
      </x:c>
      <x:c r="K913" s="10" t="s">
        <x:v>54</x:v>
      </x:c>
      <x:c r="L913" s="10" t="s">
        <x:v>235</x:v>
      </x:c>
      <x:c r="M913" s="10" t="s">
        <x:v>236</x:v>
      </x:c>
      <x:c r="N913" s="13">
        <x:v>0.5</x:v>
      </x:c>
      <x:c r="O913" s="13">
        <x:v>0.11111111110000001</x:v>
      </x:c>
      <x:c r="P913" s="13">
        <x:v>5.5555555600000001E-2</x:v>
      </x:c>
      <x:c r="Q913" s="11" t="b">
        <x:v>0</x:v>
      </x:c>
      <x:c r="R913" s="10"/>
      <x:c r="S913" s="10"/>
      <x:c r="T913" s="12" t="n">
        <x:f t="shared" ca="1" si="61">(COUNTIF($D$893:$D$919,"&lt;"&amp;D913)+(COUNTIF($D$893:$D$919,"="&amp;D913)-1)/2)/26*100</x:f>
        <x:v>46.15384615384615</x:v>
      </x:c>
      <x:c r="U913" s="12" t="n">
        <x:f t="shared" ca="1" si="62">T913*N913</x:f>
        <x:v>23.076923076923077</x:v>
      </x:c>
      <x:c r="V913" s="12" t="n">
        <x:f t="shared" ca="1" si="63">U913/9</x:f>
        <x:v>2.564102564102564</x:v>
      </x:c>
    </x:row>
    <x:row r="914">
      <x:c r="A914" s="10" t="s">
        <x:v>232</x:v>
      </x:c>
      <x:c r="B914" s="10" t="s">
        <x:v>97</x:v>
      </x:c>
      <x:c r="C914" s="10" t="s">
        <x:v>98</x:v>
      </x:c>
      <x:c r="D914" s="12">
        <x:v>48.777884800700001</x:v>
      </x:c>
      <x:c r="E914" s="10" t="s">
        <x:v>233</x:v>
      </x:c>
      <x:c r="F914" s="10" t="s">
        <x:v>145</x:v>
      </x:c>
      <x:c r="G914" s="10"/>
      <x:c r="H914" s="10" t="s">
        <x:v>146</x:v>
      </x:c>
      <x:c r="I914" s="10" t="s">
        <x:v>147</x:v>
      </x:c>
      <x:c r="J914" s="10" t="s">
        <x:v>234</x:v>
      </x:c>
      <x:c r="K914" s="10" t="s">
        <x:v>54</x:v>
      </x:c>
      <x:c r="L914" s="10" t="s">
        <x:v>235</x:v>
      </x:c>
      <x:c r="M914" s="10" t="s">
        <x:v>236</x:v>
      </x:c>
      <x:c r="N914" s="13">
        <x:v>0.5</x:v>
      </x:c>
      <x:c r="O914" s="13">
        <x:v>0.11111111110000001</x:v>
      </x:c>
      <x:c r="P914" s="13">
        <x:v>5.5555555600000001E-2</x:v>
      </x:c>
      <x:c r="Q914" s="11" t="b">
        <x:v>0</x:v>
      </x:c>
      <x:c r="R914" s="10"/>
      <x:c r="S914" s="10"/>
      <x:c r="T914" s="12" t="n">
        <x:f t="shared" ca="1" si="61">(COUNTIF($D$893:$D$919,"&lt;"&amp;D914)+(COUNTIF($D$893:$D$919,"="&amp;D914)-1)/2)/26*100</x:f>
        <x:v>42.30769230769231</x:v>
      </x:c>
      <x:c r="U914" s="12" t="n">
        <x:f t="shared" ca="1" si="62">T914*N914</x:f>
        <x:v>21.153846153846153</x:v>
      </x:c>
      <x:c r="V914" s="12" t="n">
        <x:f t="shared" ca="1" si="63">U914/9</x:f>
        <x:v>2.3504273504273505</x:v>
      </x:c>
    </x:row>
    <x:row r="915">
      <x:c r="A915" s="10" t="s">
        <x:v>232</x:v>
      </x:c>
      <x:c r="B915" s="10" t="s">
        <x:v>99</x:v>
      </x:c>
      <x:c r="C915" s="10" t="s">
        <x:v>100</x:v>
      </x:c>
      <x:c r="D915" s="12">
        <x:v>43.970183769999998</x:v>
      </x:c>
      <x:c r="E915" s="10" t="s">
        <x:v>233</x:v>
      </x:c>
      <x:c r="F915" s="10" t="s">
        <x:v>145</x:v>
      </x:c>
      <x:c r="G915" s="10"/>
      <x:c r="H915" s="10" t="s">
        <x:v>146</x:v>
      </x:c>
      <x:c r="I915" s="10" t="s">
        <x:v>147</x:v>
      </x:c>
      <x:c r="J915" s="10" t="s">
        <x:v>234</x:v>
      </x:c>
      <x:c r="K915" s="10" t="s">
        <x:v>54</x:v>
      </x:c>
      <x:c r="L915" s="10" t="s">
        <x:v>235</x:v>
      </x:c>
      <x:c r="M915" s="10" t="s">
        <x:v>236</x:v>
      </x:c>
      <x:c r="N915" s="13">
        <x:v>0.5</x:v>
      </x:c>
      <x:c r="O915" s="13">
        <x:v>0.11111111110000001</x:v>
      </x:c>
      <x:c r="P915" s="13">
        <x:v>5.5555555600000001E-2</x:v>
      </x:c>
      <x:c r="Q915" s="11" t="b">
        <x:v>0</x:v>
      </x:c>
      <x:c r="R915" s="10"/>
      <x:c r="S915" s="10"/>
      <x:c r="T915" s="12" t="n">
        <x:f t="shared" ca="1" si="61">(COUNTIF($D$893:$D$919,"&lt;"&amp;D915)+(COUNTIF($D$893:$D$919,"="&amp;D915)-1)/2)/26*100</x:f>
        <x:v>26.923076923076923</x:v>
      </x:c>
      <x:c r="U915" s="12" t="n">
        <x:f t="shared" ca="1" si="62">T915*N915</x:f>
        <x:v>13.461538461538462</x:v>
      </x:c>
      <x:c r="V915" s="12" t="n">
        <x:f t="shared" ca="1" si="63">U915/9</x:f>
        <x:v>1.4957264957264957</x:v>
      </x:c>
    </x:row>
    <x:row r="916">
      <x:c r="A916" s="10" t="s">
        <x:v>232</x:v>
      </x:c>
      <x:c r="B916" s="10" t="s">
        <x:v>101</x:v>
      </x:c>
      <x:c r="C916" s="10" t="s">
        <x:v>102</x:v>
      </x:c>
      <x:c r="D916" s="12">
        <x:v>57.149399610899998</x:v>
      </x:c>
      <x:c r="E916" s="10" t="s">
        <x:v>233</x:v>
      </x:c>
      <x:c r="F916" s="10" t="s">
        <x:v>145</x:v>
      </x:c>
      <x:c r="G916" s="10"/>
      <x:c r="H916" s="10" t="s">
        <x:v>146</x:v>
      </x:c>
      <x:c r="I916" s="10" t="s">
        <x:v>147</x:v>
      </x:c>
      <x:c r="J916" s="10" t="s">
        <x:v>234</x:v>
      </x:c>
      <x:c r="K916" s="10" t="s">
        <x:v>54</x:v>
      </x:c>
      <x:c r="L916" s="10" t="s">
        <x:v>235</x:v>
      </x:c>
      <x:c r="M916" s="10" t="s">
        <x:v>236</x:v>
      </x:c>
      <x:c r="N916" s="13">
        <x:v>0.5</x:v>
      </x:c>
      <x:c r="O916" s="13">
        <x:v>0.11111111110000001</x:v>
      </x:c>
      <x:c r="P916" s="13">
        <x:v>5.5555555600000001E-2</x:v>
      </x:c>
      <x:c r="Q916" s="11" t="b">
        <x:v>0</x:v>
      </x:c>
      <x:c r="R916" s="10"/>
      <x:c r="S916" s="10"/>
      <x:c r="T916" s="12" t="n">
        <x:f t="shared" ca="1" si="61">(COUNTIF($D$893:$D$919,"&lt;"&amp;D916)+(COUNTIF($D$893:$D$919,"="&amp;D916)-1)/2)/26*100</x:f>
        <x:v>76.92307692307693</x:v>
      </x:c>
      <x:c r="U916" s="12" t="n">
        <x:f t="shared" ca="1" si="62">T916*N916</x:f>
        <x:v>38.46153846153847</x:v>
      </x:c>
      <x:c r="V916" s="12" t="n">
        <x:f t="shared" ca="1" si="63">U916/9</x:f>
        <x:v>4.273504273504274</x:v>
      </x:c>
    </x:row>
    <x:row r="917">
      <x:c r="A917" s="10" t="s">
        <x:v>232</x:v>
      </x:c>
      <x:c r="B917" s="10" t="s">
        <x:v>103</x:v>
      </x:c>
      <x:c r="C917" s="10" t="s">
        <x:v>104</x:v>
      </x:c>
      <x:c r="D917" s="12">
        <x:v>56.077344167299998</x:v>
      </x:c>
      <x:c r="E917" s="10" t="s">
        <x:v>233</x:v>
      </x:c>
      <x:c r="F917" s="10" t="s">
        <x:v>145</x:v>
      </x:c>
      <x:c r="G917" s="10"/>
      <x:c r="H917" s="10" t="s">
        <x:v>146</x:v>
      </x:c>
      <x:c r="I917" s="10" t="s">
        <x:v>147</x:v>
      </x:c>
      <x:c r="J917" s="10" t="s">
        <x:v>234</x:v>
      </x:c>
      <x:c r="K917" s="10" t="s">
        <x:v>54</x:v>
      </x:c>
      <x:c r="L917" s="10" t="s">
        <x:v>235</x:v>
      </x:c>
      <x:c r="M917" s="10" t="s">
        <x:v>236</x:v>
      </x:c>
      <x:c r="N917" s="13">
        <x:v>0.5</x:v>
      </x:c>
      <x:c r="O917" s="13">
        <x:v>0.11111111110000001</x:v>
      </x:c>
      <x:c r="P917" s="13">
        <x:v>5.5555555600000001E-2</x:v>
      </x:c>
      <x:c r="Q917" s="11" t="b">
        <x:v>0</x:v>
      </x:c>
      <x:c r="R917" s="10"/>
      <x:c r="S917" s="10"/>
      <x:c r="T917" s="12" t="n">
        <x:f t="shared" ca="1" si="61">(COUNTIF($D$893:$D$919,"&lt;"&amp;D917)+(COUNTIF($D$893:$D$919,"="&amp;D917)-1)/2)/26*100</x:f>
        <x:v>65.38461538461539</x:v>
      </x:c>
      <x:c r="U917" s="12" t="n">
        <x:f t="shared" ca="1" si="62">T917*N917</x:f>
        <x:v>32.69230769230769</x:v>
      </x:c>
      <x:c r="V917" s="12" t="n">
        <x:f t="shared" ca="1" si="63">U917/9</x:f>
        <x:v>3.6324786324786325</x:v>
      </x:c>
    </x:row>
    <x:row r="918">
      <x:c r="A918" s="10" t="s">
        <x:v>232</x:v>
      </x:c>
      <x:c r="B918" s="10" t="s">
        <x:v>105</x:v>
      </x:c>
      <x:c r="C918" s="10" t="s">
        <x:v>106</x:v>
      </x:c>
      <x:c r="D918" s="12">
        <x:v>69.340128932100001</x:v>
      </x:c>
      <x:c r="E918" s="10" t="s">
        <x:v>233</x:v>
      </x:c>
      <x:c r="F918" s="10" t="s">
        <x:v>145</x:v>
      </x:c>
      <x:c r="G918" s="10"/>
      <x:c r="H918" s="10" t="s">
        <x:v>146</x:v>
      </x:c>
      <x:c r="I918" s="10" t="s">
        <x:v>147</x:v>
      </x:c>
      <x:c r="J918" s="10" t="s">
        <x:v>234</x:v>
      </x:c>
      <x:c r="K918" s="10" t="s">
        <x:v>54</x:v>
      </x:c>
      <x:c r="L918" s="10" t="s">
        <x:v>235</x:v>
      </x:c>
      <x:c r="M918" s="10" t="s">
        <x:v>236</x:v>
      </x:c>
      <x:c r="N918" s="13">
        <x:v>0.5</x:v>
      </x:c>
      <x:c r="O918" s="13">
        <x:v>0.11111111110000001</x:v>
      </x:c>
      <x:c r="P918" s="13">
        <x:v>5.5555555600000001E-2</x:v>
      </x:c>
      <x:c r="Q918" s="11" t="b">
        <x:v>0</x:v>
      </x:c>
      <x:c r="R918" s="10"/>
      <x:c r="S918" s="10"/>
      <x:c r="T918" s="12" t="n">
        <x:f t="shared" ca="1" si="61">(COUNTIF($D$893:$D$919,"&lt;"&amp;D918)+(COUNTIF($D$893:$D$919,"="&amp;D918)-1)/2)/26*100</x:f>
        <x:v>92.3076923076923</x:v>
      </x:c>
      <x:c r="U918" s="12" t="n">
        <x:f t="shared" ca="1" si="62">T918*N918</x:f>
        <x:v>46.15384615384615</x:v>
      </x:c>
      <x:c r="V918" s="12" t="n">
        <x:f t="shared" ca="1" si="63">U918/9</x:f>
        <x:v>5.128205128205128</x:v>
      </x:c>
    </x:row>
    <x:row r="919">
      <x:c r="A919" s="10" t="s">
        <x:v>232</x:v>
      </x:c>
      <x:c r="B919" s="10" t="s">
        <x:v>107</x:v>
      </x:c>
      <x:c r="C919" s="10" t="s">
        <x:v>108</x:v>
      </x:c>
      <x:c r="D919" s="12">
        <x:v>69.961760849300006</x:v>
      </x:c>
      <x:c r="E919" s="10" t="s">
        <x:v>233</x:v>
      </x:c>
      <x:c r="F919" s="10" t="s">
        <x:v>145</x:v>
      </x:c>
      <x:c r="G919" s="10"/>
      <x:c r="H919" s="10" t="s">
        <x:v>146</x:v>
      </x:c>
      <x:c r="I919" s="10" t="s">
        <x:v>147</x:v>
      </x:c>
      <x:c r="J919" s="10" t="s">
        <x:v>234</x:v>
      </x:c>
      <x:c r="K919" s="10" t="s">
        <x:v>54</x:v>
      </x:c>
      <x:c r="L919" s="10" t="s">
        <x:v>235</x:v>
      </x:c>
      <x:c r="M919" s="10" t="s">
        <x:v>236</x:v>
      </x:c>
      <x:c r="N919" s="13">
        <x:v>0.5</x:v>
      </x:c>
      <x:c r="O919" s="13">
        <x:v>0.11111111110000001</x:v>
      </x:c>
      <x:c r="P919" s="13">
        <x:v>5.5555555600000001E-2</x:v>
      </x:c>
      <x:c r="Q919" s="11" t="b">
        <x:v>0</x:v>
      </x:c>
      <x:c r="R919" s="10"/>
      <x:c r="S919" s="10"/>
      <x:c r="T919" s="12" t="n">
        <x:f t="shared" ca="1" si="61">(COUNTIF($D$893:$D$919,"&lt;"&amp;D919)+(COUNTIF($D$893:$D$919,"="&amp;D919)-1)/2)/26*100</x:f>
        <x:v>96.15384615384616</x:v>
      </x:c>
      <x:c r="U919" s="12" t="n">
        <x:f t="shared" ca="1" si="62">T919*N919</x:f>
        <x:v>48.07692307692308</x:v>
      </x:c>
      <x:c r="V919" s="12" t="n">
        <x:f t="shared" ca="1" si="63">U919/9</x:f>
        <x:v>5.341880341880342</x:v>
      </x:c>
    </x:row>
    <x:row r="920">
      <x:c r="A920" s="10" t="s">
        <x:v>237</x:v>
      </x:c>
      <x:c r="B920" s="10" t="s">
        <x:v>48</x:v>
      </x:c>
      <x:c r="C920" s="10" t="s">
        <x:v>49</x:v>
      </x:c>
      <x:c r="D920" s="12">
        <x:v>46.795250000000003</x:v>
      </x:c>
      <x:c r="E920" s="10" t="s">
        <x:v>238</x:v>
      </x:c>
      <x:c r="F920" s="10" t="s">
        <x:v>145</x:v>
      </x:c>
      <x:c r="G920" s="10"/>
      <x:c r="H920" s="10" t="s">
        <x:v>146</x:v>
      </x:c>
      <x:c r="I920" s="10" t="s">
        <x:v>147</x:v>
      </x:c>
      <x:c r="J920" s="10" t="s">
        <x:v>239</x:v>
      </x:c>
      <x:c r="K920" s="10" t="s">
        <x:v>54</x:v>
      </x:c>
      <x:c r="L920" s="10" t="s">
        <x:v>240</x:v>
      </x:c>
      <x:c r="M920" s="10" t="s">
        <x:v>236</x:v>
      </x:c>
      <x:c r="N920" s="13">
        <x:v>0.5</x:v>
      </x:c>
      <x:c r="O920" s="13">
        <x:v>0.11111111110000001</x:v>
      </x:c>
      <x:c r="P920" s="13">
        <x:v>5.5555555600000001E-2</x:v>
      </x:c>
      <x:c r="Q920" s="11" t="b">
        <x:v>0</x:v>
      </x:c>
      <x:c r="R920" s="10"/>
      <x:c r="S920" s="10"/>
      <x:c r="T920" s="12" t="n">
        <x:f t="shared" ref="T920:T946" ca="1" si="64">(COUNTIF($D$920:$D$946,"&lt;"&amp;D920)+(COUNTIF($D$920:$D$946,"="&amp;D920)-1)/2)/26*100</x:f>
        <x:v>23.076923076923077</x:v>
      </x:c>
      <x:c r="U920" s="12" t="n">
        <x:f t="shared" ca="1" si="62">T920*N920</x:f>
        <x:v>11.538461538461538</x:v>
      </x:c>
      <x:c r="V920" s="12" t="n">
        <x:f t="shared" ca="1" si="63">U920/9</x:f>
        <x:v>1.282051282051282</x:v>
      </x:c>
    </x:row>
    <x:row r="921">
      <x:c r="A921" s="10" t="s">
        <x:v>237</x:v>
      </x:c>
      <x:c r="B921" s="10" t="s">
        <x:v>57</x:v>
      </x:c>
      <x:c r="C921" s="10" t="s">
        <x:v>58</x:v>
      </x:c>
      <x:c r="D921" s="12">
        <x:v>73.037649999999999</x:v>
      </x:c>
      <x:c r="E921" s="10" t="s">
        <x:v>238</x:v>
      </x:c>
      <x:c r="F921" s="10" t="s">
        <x:v>145</x:v>
      </x:c>
      <x:c r="G921" s="10"/>
      <x:c r="H921" s="10" t="s">
        <x:v>146</x:v>
      </x:c>
      <x:c r="I921" s="10" t="s">
        <x:v>147</x:v>
      </x:c>
      <x:c r="J921" s="10" t="s">
        <x:v>239</x:v>
      </x:c>
      <x:c r="K921" s="10" t="s">
        <x:v>54</x:v>
      </x:c>
      <x:c r="L921" s="10" t="s">
        <x:v>240</x:v>
      </x:c>
      <x:c r="M921" s="10" t="s">
        <x:v>236</x:v>
      </x:c>
      <x:c r="N921" s="13">
        <x:v>0.5</x:v>
      </x:c>
      <x:c r="O921" s="13">
        <x:v>0.11111111110000001</x:v>
      </x:c>
      <x:c r="P921" s="13">
        <x:v>5.5555555600000001E-2</x:v>
      </x:c>
      <x:c r="Q921" s="11" t="b">
        <x:v>0</x:v>
      </x:c>
      <x:c r="R921" s="10"/>
      <x:c r="S921" s="10"/>
      <x:c r="T921" s="12" t="n">
        <x:f t="shared" ca="1" si="64">(COUNTIF($D$920:$D$946,"&lt;"&amp;D921)+(COUNTIF($D$920:$D$946,"="&amp;D921)-1)/2)/26*100</x:f>
        <x:v>69.23076923076923</x:v>
      </x:c>
      <x:c r="U921" s="12" t="n">
        <x:f t="shared" ca="1" si="62">T921*N921</x:f>
        <x:v>34.61538461538461</x:v>
      </x:c>
      <x:c r="V921" s="12" t="n">
        <x:f t="shared" ca="1" si="63">U921/9</x:f>
        <x:v>3.846153846153846</x:v>
      </x:c>
    </x:row>
    <x:row r="922">
      <x:c r="A922" s="10" t="s">
        <x:v>237</x:v>
      </x:c>
      <x:c r="B922" s="10" t="s">
        <x:v>59</x:v>
      </x:c>
      <x:c r="C922" s="10" t="s">
        <x:v>60</x:v>
      </x:c>
      <x:c r="D922" s="12">
        <x:v>57.919310000000003</x:v>
      </x:c>
      <x:c r="E922" s="10" t="s">
        <x:v>238</x:v>
      </x:c>
      <x:c r="F922" s="10" t="s">
        <x:v>145</x:v>
      </x:c>
      <x:c r="G922" s="10"/>
      <x:c r="H922" s="10" t="s">
        <x:v>146</x:v>
      </x:c>
      <x:c r="I922" s="10" t="s">
        <x:v>147</x:v>
      </x:c>
      <x:c r="J922" s="10" t="s">
        <x:v>239</x:v>
      </x:c>
      <x:c r="K922" s="10" t="s">
        <x:v>54</x:v>
      </x:c>
      <x:c r="L922" s="10" t="s">
        <x:v>240</x:v>
      </x:c>
      <x:c r="M922" s="10" t="s">
        <x:v>236</x:v>
      </x:c>
      <x:c r="N922" s="13">
        <x:v>0.5</x:v>
      </x:c>
      <x:c r="O922" s="13">
        <x:v>0.11111111110000001</x:v>
      </x:c>
      <x:c r="P922" s="13">
        <x:v>5.5555555600000001E-2</x:v>
      </x:c>
      <x:c r="Q922" s="11" t="b">
        <x:v>0</x:v>
      </x:c>
      <x:c r="R922" s="10"/>
      <x:c r="S922" s="10"/>
      <x:c r="T922" s="12" t="n">
        <x:f t="shared" ca="1" si="64">(COUNTIF($D$920:$D$946,"&lt;"&amp;D922)+(COUNTIF($D$920:$D$946,"="&amp;D922)-1)/2)/26*100</x:f>
        <x:v>53.84615384615385</x:v>
      </x:c>
      <x:c r="U922" s="12" t="n">
        <x:f t="shared" ca="1" si="62">T922*N922</x:f>
        <x:v>26.923076923076923</x:v>
      </x:c>
      <x:c r="V922" s="12" t="n">
        <x:f t="shared" ca="1" si="63">U922/9</x:f>
        <x:v>2.9914529914529915</x:v>
      </x:c>
    </x:row>
    <x:row r="923">
      <x:c r="A923" s="10" t="s">
        <x:v>237</x:v>
      </x:c>
      <x:c r="B923" s="10" t="s">
        <x:v>61</x:v>
      </x:c>
      <x:c r="C923" s="10" t="s">
        <x:v>62</x:v>
      </x:c>
      <x:c r="D923" s="12">
        <x:v>85.388930000000002</x:v>
      </x:c>
      <x:c r="E923" s="10" t="s">
        <x:v>238</x:v>
      </x:c>
      <x:c r="F923" s="10" t="s">
        <x:v>145</x:v>
      </x:c>
      <x:c r="G923" s="10"/>
      <x:c r="H923" s="10" t="s">
        <x:v>146</x:v>
      </x:c>
      <x:c r="I923" s="10" t="s">
        <x:v>147</x:v>
      </x:c>
      <x:c r="J923" s="10" t="s">
        <x:v>239</x:v>
      </x:c>
      <x:c r="K923" s="10" t="s">
        <x:v>54</x:v>
      </x:c>
      <x:c r="L923" s="10" t="s">
        <x:v>240</x:v>
      </x:c>
      <x:c r="M923" s="10" t="s">
        <x:v>236</x:v>
      </x:c>
      <x:c r="N923" s="13">
        <x:v>0.5</x:v>
      </x:c>
      <x:c r="O923" s="13">
        <x:v>0.11111111110000001</x:v>
      </x:c>
      <x:c r="P923" s="13">
        <x:v>5.5555555600000001E-2</x:v>
      </x:c>
      <x:c r="Q923" s="11" t="b">
        <x:v>0</x:v>
      </x:c>
      <x:c r="R923" s="10"/>
      <x:c r="S923" s="10"/>
      <x:c r="T923" s="12" t="n">
        <x:f t="shared" ca="1" si="64">(COUNTIF($D$920:$D$946,"&lt;"&amp;D923)+(COUNTIF($D$920:$D$946,"="&amp;D923)-1)/2)/26*100</x:f>
        <x:v>92.3076923076923</x:v>
      </x:c>
      <x:c r="U923" s="12" t="n">
        <x:f t="shared" ca="1" si="62">T923*N923</x:f>
        <x:v>46.15384615384615</x:v>
      </x:c>
      <x:c r="V923" s="12" t="n">
        <x:f t="shared" ca="1" si="63">U923/9</x:f>
        <x:v>5.128205128205128</x:v>
      </x:c>
    </x:row>
    <x:row r="924">
      <x:c r="A924" s="10" t="s">
        <x:v>237</x:v>
      </x:c>
      <x:c r="B924" s="10" t="s">
        <x:v>63</x:v>
      </x:c>
      <x:c r="C924" s="10" t="s">
        <x:v>64</x:v>
      </x:c>
      <x:c r="D924" s="12">
        <x:v>50.396070000000002</x:v>
      </x:c>
      <x:c r="E924" s="10" t="s">
        <x:v>238</x:v>
      </x:c>
      <x:c r="F924" s="10" t="s">
        <x:v>145</x:v>
      </x:c>
      <x:c r="G924" s="10"/>
      <x:c r="H924" s="10" t="s">
        <x:v>146</x:v>
      </x:c>
      <x:c r="I924" s="10" t="s">
        <x:v>147</x:v>
      </x:c>
      <x:c r="J924" s="10" t="s">
        <x:v>239</x:v>
      </x:c>
      <x:c r="K924" s="10" t="s">
        <x:v>54</x:v>
      </x:c>
      <x:c r="L924" s="10" t="s">
        <x:v>240</x:v>
      </x:c>
      <x:c r="M924" s="10" t="s">
        <x:v>236</x:v>
      </x:c>
      <x:c r="N924" s="13">
        <x:v>0.5</x:v>
      </x:c>
      <x:c r="O924" s="13">
        <x:v>0.11111111110000001</x:v>
      </x:c>
      <x:c r="P924" s="13">
        <x:v>5.5555555600000001E-2</x:v>
      </x:c>
      <x:c r="Q924" s="11" t="b">
        <x:v>0</x:v>
      </x:c>
      <x:c r="R924" s="10"/>
      <x:c r="S924" s="10"/>
      <x:c r="T924" s="12" t="n">
        <x:f t="shared" ca="1" si="64">(COUNTIF($D$920:$D$946,"&lt;"&amp;D924)+(COUNTIF($D$920:$D$946,"="&amp;D924)-1)/2)/26*100</x:f>
        <x:v>30.76923076923077</x:v>
      </x:c>
      <x:c r="U924" s="12" t="n">
        <x:f t="shared" ca="1" si="62">T924*N924</x:f>
        <x:v>15.384615384615385</x:v>
      </x:c>
      <x:c r="V924" s="12" t="n">
        <x:f t="shared" ca="1" si="63">U924/9</x:f>
        <x:v>1.7094017094017095</x:v>
      </x:c>
    </x:row>
    <x:row r="925">
      <x:c r="A925" s="10" t="s">
        <x:v>237</x:v>
      </x:c>
      <x:c r="B925" s="10" t="s">
        <x:v>65</x:v>
      </x:c>
      <x:c r="C925" s="10" t="s">
        <x:v>66</x:v>
      </x:c>
      <x:c r="D925" s="12">
        <x:v>74.792010000000005</x:v>
      </x:c>
      <x:c r="E925" s="10" t="s">
        <x:v>238</x:v>
      </x:c>
      <x:c r="F925" s="10" t="s">
        <x:v>145</x:v>
      </x:c>
      <x:c r="G925" s="10"/>
      <x:c r="H925" s="10" t="s">
        <x:v>146</x:v>
      </x:c>
      <x:c r="I925" s="10" t="s">
        <x:v>147</x:v>
      </x:c>
      <x:c r="J925" s="10" t="s">
        <x:v>239</x:v>
      </x:c>
      <x:c r="K925" s="10" t="s">
        <x:v>54</x:v>
      </x:c>
      <x:c r="L925" s="10" t="s">
        <x:v>240</x:v>
      </x:c>
      <x:c r="M925" s="10" t="s">
        <x:v>236</x:v>
      </x:c>
      <x:c r="N925" s="13">
        <x:v>0.5</x:v>
      </x:c>
      <x:c r="O925" s="13">
        <x:v>0.11111111110000001</x:v>
      </x:c>
      <x:c r="P925" s="13">
        <x:v>5.5555555600000001E-2</x:v>
      </x:c>
      <x:c r="Q925" s="11" t="b">
        <x:v>0</x:v>
      </x:c>
      <x:c r="R925" s="10"/>
      <x:c r="S925" s="10"/>
      <x:c r="T925" s="12" t="n">
        <x:f t="shared" ca="1" si="64">(COUNTIF($D$920:$D$946,"&lt;"&amp;D925)+(COUNTIF($D$920:$D$946,"="&amp;D925)-1)/2)/26*100</x:f>
        <x:v>73.07692307692307</x:v>
      </x:c>
      <x:c r="U925" s="12" t="n">
        <x:f t="shared" ca="1" si="62">T925*N925</x:f>
        <x:v>36.53846153846153</x:v>
      </x:c>
      <x:c r="V925" s="12" t="n">
        <x:f t="shared" ca="1" si="63">U925/9</x:f>
        <x:v>4.05982905982906</x:v>
      </x:c>
    </x:row>
    <x:row r="926">
      <x:c r="A926" s="10" t="s">
        <x:v>237</x:v>
      </x:c>
      <x:c r="B926" s="10" t="s">
        <x:v>67</x:v>
      </x:c>
      <x:c r="C926" s="10" t="s">
        <x:v>68</x:v>
      </x:c>
      <x:c r="D926" s="12">
        <x:v>78.943849999999998</x:v>
      </x:c>
      <x:c r="E926" s="10" t="s">
        <x:v>238</x:v>
      </x:c>
      <x:c r="F926" s="10" t="s">
        <x:v>145</x:v>
      </x:c>
      <x:c r="G926" s="10"/>
      <x:c r="H926" s="10" t="s">
        <x:v>146</x:v>
      </x:c>
      <x:c r="I926" s="10" t="s">
        <x:v>147</x:v>
      </x:c>
      <x:c r="J926" s="10" t="s">
        <x:v>239</x:v>
      </x:c>
      <x:c r="K926" s="10" t="s">
        <x:v>54</x:v>
      </x:c>
      <x:c r="L926" s="10" t="s">
        <x:v>240</x:v>
      </x:c>
      <x:c r="M926" s="10" t="s">
        <x:v>236</x:v>
      </x:c>
      <x:c r="N926" s="13">
        <x:v>0.5</x:v>
      </x:c>
      <x:c r="O926" s="13">
        <x:v>0.11111111110000001</x:v>
      </x:c>
      <x:c r="P926" s="13">
        <x:v>5.5555555600000001E-2</x:v>
      </x:c>
      <x:c r="Q926" s="11" t="b">
        <x:v>0</x:v>
      </x:c>
      <x:c r="R926" s="10"/>
      <x:c r="S926" s="10"/>
      <x:c r="T926" s="12" t="n">
        <x:f t="shared" ca="1" si="64">(COUNTIF($D$920:$D$946,"&lt;"&amp;D926)+(COUNTIF($D$920:$D$946,"="&amp;D926)-1)/2)/26*100</x:f>
        <x:v>84.61538461538461</x:v>
      </x:c>
      <x:c r="U926" s="12" t="n">
        <x:f t="shared" ca="1" si="62">T926*N926</x:f>
        <x:v>42.30769230769231</x:v>
      </x:c>
      <x:c r="V926" s="12" t="n">
        <x:f t="shared" ca="1" si="63">U926/9</x:f>
        <x:v>4.700854700854701</x:v>
      </x:c>
    </x:row>
    <x:row r="927">
      <x:c r="A927" s="10" t="s">
        <x:v>237</x:v>
      </x:c>
      <x:c r="B927" s="10" t="s">
        <x:v>69</x:v>
      </x:c>
      <x:c r="C927" s="10" t="s">
        <x:v>70</x:v>
      </x:c>
      <x:c r="D927" s="12">
        <x:v>67.250429999999994</x:v>
      </x:c>
      <x:c r="E927" s="10" t="s">
        <x:v>238</x:v>
      </x:c>
      <x:c r="F927" s="10" t="s">
        <x:v>145</x:v>
      </x:c>
      <x:c r="G927" s="10"/>
      <x:c r="H927" s="10" t="s">
        <x:v>146</x:v>
      </x:c>
      <x:c r="I927" s="10" t="s">
        <x:v>147</x:v>
      </x:c>
      <x:c r="J927" s="10" t="s">
        <x:v>239</x:v>
      </x:c>
      <x:c r="K927" s="10" t="s">
        <x:v>54</x:v>
      </x:c>
      <x:c r="L927" s="10" t="s">
        <x:v>240</x:v>
      </x:c>
      <x:c r="M927" s="10" t="s">
        <x:v>236</x:v>
      </x:c>
      <x:c r="N927" s="13">
        <x:v>0.5</x:v>
      </x:c>
      <x:c r="O927" s="13">
        <x:v>0.11111111110000001</x:v>
      </x:c>
      <x:c r="P927" s="13">
        <x:v>5.5555555600000001E-2</x:v>
      </x:c>
      <x:c r="Q927" s="11" t="b">
        <x:v>0</x:v>
      </x:c>
      <x:c r="R927" s="10"/>
      <x:c r="S927" s="10"/>
      <x:c r="T927" s="12" t="n">
        <x:f t="shared" ca="1" si="64">(COUNTIF($D$920:$D$946,"&lt;"&amp;D927)+(COUNTIF($D$920:$D$946,"="&amp;D927)-1)/2)/26*100</x:f>
        <x:v>65.38461538461539</x:v>
      </x:c>
      <x:c r="U927" s="12" t="n">
        <x:f t="shared" ca="1" si="62">T927*N927</x:f>
        <x:v>32.69230769230769</x:v>
      </x:c>
      <x:c r="V927" s="12" t="n">
        <x:f t="shared" ca="1" si="63">U927/9</x:f>
        <x:v>3.6324786324786325</x:v>
      </x:c>
    </x:row>
    <x:row r="928">
      <x:c r="A928" s="10" t="s">
        <x:v>237</x:v>
      </x:c>
      <x:c r="B928" s="10" t="s">
        <x:v>71</x:v>
      </x:c>
      <x:c r="C928" s="10" t="s">
        <x:v>72</x:v>
      </x:c>
      <x:c r="D928" s="12">
        <x:v>53.117570000000001</x:v>
      </x:c>
      <x:c r="E928" s="10" t="s">
        <x:v>238</x:v>
      </x:c>
      <x:c r="F928" s="10" t="s">
        <x:v>145</x:v>
      </x:c>
      <x:c r="G928" s="10"/>
      <x:c r="H928" s="10" t="s">
        <x:v>146</x:v>
      </x:c>
      <x:c r="I928" s="10" t="s">
        <x:v>147</x:v>
      </x:c>
      <x:c r="J928" s="10" t="s">
        <x:v>239</x:v>
      </x:c>
      <x:c r="K928" s="10" t="s">
        <x:v>54</x:v>
      </x:c>
      <x:c r="L928" s="10" t="s">
        <x:v>240</x:v>
      </x:c>
      <x:c r="M928" s="10" t="s">
        <x:v>236</x:v>
      </x:c>
      <x:c r="N928" s="13">
        <x:v>0.5</x:v>
      </x:c>
      <x:c r="O928" s="13">
        <x:v>0.11111111110000001</x:v>
      </x:c>
      <x:c r="P928" s="13">
        <x:v>5.5555555600000001E-2</x:v>
      </x:c>
      <x:c r="Q928" s="11" t="b">
        <x:v>0</x:v>
      </x:c>
      <x:c r="R928" s="10"/>
      <x:c r="S928" s="10"/>
      <x:c r="T928" s="12" t="n">
        <x:f t="shared" ca="1" si="64">(COUNTIF($D$920:$D$946,"&lt;"&amp;D928)+(COUNTIF($D$920:$D$946,"="&amp;D928)-1)/2)/26*100</x:f>
        <x:v>46.15384615384615</x:v>
      </x:c>
      <x:c r="U928" s="12" t="n">
        <x:f t="shared" ca="1" si="62">T928*N928</x:f>
        <x:v>23.076923076923077</x:v>
      </x:c>
      <x:c r="V928" s="12" t="n">
        <x:f t="shared" ca="1" si="63">U928/9</x:f>
        <x:v>2.564102564102564</x:v>
      </x:c>
    </x:row>
    <x:row r="929">
      <x:c r="A929" s="10" t="s">
        <x:v>237</x:v>
      </x:c>
      <x:c r="B929" s="10" t="s">
        <x:v>73</x:v>
      </x:c>
      <x:c r="C929" s="10" t="s">
        <x:v>74</x:v>
      </x:c>
      <x:c r="D929" s="12">
        <x:v>44.934379999999997</x:v>
      </x:c>
      <x:c r="E929" s="10" t="s">
        <x:v>238</x:v>
      </x:c>
      <x:c r="F929" s="10" t="s">
        <x:v>145</x:v>
      </x:c>
      <x:c r="G929" s="10"/>
      <x:c r="H929" s="10" t="s">
        <x:v>146</x:v>
      </x:c>
      <x:c r="I929" s="10" t="s">
        <x:v>147</x:v>
      </x:c>
      <x:c r="J929" s="10" t="s">
        <x:v>239</x:v>
      </x:c>
      <x:c r="K929" s="10" t="s">
        <x:v>54</x:v>
      </x:c>
      <x:c r="L929" s="10" t="s">
        <x:v>240</x:v>
      </x:c>
      <x:c r="M929" s="10" t="s">
        <x:v>236</x:v>
      </x:c>
      <x:c r="N929" s="13">
        <x:v>0.5</x:v>
      </x:c>
      <x:c r="O929" s="13">
        <x:v>0.11111111110000001</x:v>
      </x:c>
      <x:c r="P929" s="13">
        <x:v>5.5555555600000001E-2</x:v>
      </x:c>
      <x:c r="Q929" s="11" t="b">
        <x:v>0</x:v>
      </x:c>
      <x:c r="R929" s="10"/>
      <x:c r="S929" s="10"/>
      <x:c r="T929" s="12" t="n">
        <x:f t="shared" ca="1" si="64">(COUNTIF($D$920:$D$946,"&lt;"&amp;D929)+(COUNTIF($D$920:$D$946,"="&amp;D929)-1)/2)/26*100</x:f>
        <x:v>15.384615384615385</x:v>
      </x:c>
      <x:c r="U929" s="12" t="n">
        <x:f t="shared" ca="1" si="62">T929*N929</x:f>
        <x:v>7.6923076923076925</x:v>
      </x:c>
      <x:c r="V929" s="12" t="n">
        <x:f t="shared" ca="1" si="63">U929/9</x:f>
        <x:v>0.8547008547008548</x:v>
      </x:c>
    </x:row>
    <x:row r="930">
      <x:c r="A930" s="10" t="s">
        <x:v>237</x:v>
      </x:c>
      <x:c r="B930" s="10" t="s">
        <x:v>75</x:v>
      </x:c>
      <x:c r="C930" s="10" t="s">
        <x:v>76</x:v>
      </x:c>
      <x:c r="D930" s="12">
        <x:v>78.392889999999994</x:v>
      </x:c>
      <x:c r="E930" s="10" t="s">
        <x:v>238</x:v>
      </x:c>
      <x:c r="F930" s="10" t="s">
        <x:v>145</x:v>
      </x:c>
      <x:c r="G930" s="10"/>
      <x:c r="H930" s="10" t="s">
        <x:v>146</x:v>
      </x:c>
      <x:c r="I930" s="10" t="s">
        <x:v>147</x:v>
      </x:c>
      <x:c r="J930" s="10" t="s">
        <x:v>239</x:v>
      </x:c>
      <x:c r="K930" s="10" t="s">
        <x:v>54</x:v>
      </x:c>
      <x:c r="L930" s="10" t="s">
        <x:v>240</x:v>
      </x:c>
      <x:c r="M930" s="10" t="s">
        <x:v>236</x:v>
      </x:c>
      <x:c r="N930" s="13">
        <x:v>0.5</x:v>
      </x:c>
      <x:c r="O930" s="13">
        <x:v>0.11111111110000001</x:v>
      </x:c>
      <x:c r="P930" s="13">
        <x:v>5.5555555600000001E-2</x:v>
      </x:c>
      <x:c r="Q930" s="11" t="b">
        <x:v>0</x:v>
      </x:c>
      <x:c r="R930" s="10"/>
      <x:c r="S930" s="10"/>
      <x:c r="T930" s="12" t="n">
        <x:f t="shared" ca="1" si="64">(COUNTIF($D$920:$D$946,"&lt;"&amp;D930)+(COUNTIF($D$920:$D$946,"="&amp;D930)-1)/2)/26*100</x:f>
        <x:v>80.76923076923077</x:v>
      </x:c>
      <x:c r="U930" s="12" t="n">
        <x:f t="shared" ca="1" si="62">T930*N930</x:f>
        <x:v>40.38461538461539</x:v>
      </x:c>
      <x:c r="V930" s="12" t="n">
        <x:f t="shared" ca="1" si="63">U930/9</x:f>
        <x:v>4.487179487179487</x:v>
      </x:c>
    </x:row>
    <x:row r="931">
      <x:c r="A931" s="10" t="s">
        <x:v>237</x:v>
      </x:c>
      <x:c r="B931" s="10" t="s">
        <x:v>77</x:v>
      </x:c>
      <x:c r="C931" s="10" t="s">
        <x:v>78</x:v>
      </x:c>
      <x:c r="D931" s="12">
        <x:v>66.180170000000004</x:v>
      </x:c>
      <x:c r="E931" s="10" t="s">
        <x:v>238</x:v>
      </x:c>
      <x:c r="F931" s="10" t="s">
        <x:v>145</x:v>
      </x:c>
      <x:c r="G931" s="10"/>
      <x:c r="H931" s="10" t="s">
        <x:v>146</x:v>
      </x:c>
      <x:c r="I931" s="10" t="s">
        <x:v>147</x:v>
      </x:c>
      <x:c r="J931" s="10" t="s">
        <x:v>239</x:v>
      </x:c>
      <x:c r="K931" s="10" t="s">
        <x:v>54</x:v>
      </x:c>
      <x:c r="L931" s="10" t="s">
        <x:v>240</x:v>
      </x:c>
      <x:c r="M931" s="10" t="s">
        <x:v>236</x:v>
      </x:c>
      <x:c r="N931" s="13">
        <x:v>0.5</x:v>
      </x:c>
      <x:c r="O931" s="13">
        <x:v>0.11111111110000001</x:v>
      </x:c>
      <x:c r="P931" s="13">
        <x:v>5.5555555600000001E-2</x:v>
      </x:c>
      <x:c r="Q931" s="11" t="b">
        <x:v>0</x:v>
      </x:c>
      <x:c r="R931" s="10"/>
      <x:c r="S931" s="10"/>
      <x:c r="T931" s="12" t="n">
        <x:f t="shared" ca="1" si="64">(COUNTIF($D$920:$D$946,"&lt;"&amp;D931)+(COUNTIF($D$920:$D$946,"="&amp;D931)-1)/2)/26*100</x:f>
        <x:v>61.53846153846154</x:v>
      </x:c>
      <x:c r="U931" s="12" t="n">
        <x:f t="shared" ca="1" si="62">T931*N931</x:f>
        <x:v>30.76923076923077</x:v>
      </x:c>
      <x:c r="V931" s="12" t="n">
        <x:f t="shared" ca="1" si="63">U931/9</x:f>
        <x:v>3.418803418803419</x:v>
      </x:c>
    </x:row>
    <x:row r="932">
      <x:c r="A932" s="10" t="s">
        <x:v>237</x:v>
      </x:c>
      <x:c r="B932" s="10" t="s">
        <x:v>79</x:v>
      </x:c>
      <x:c r="C932" s="10" t="s">
        <x:v>80</x:v>
      </x:c>
      <x:c r="D932" s="12">
        <x:v>24.172740000000001</x:v>
      </x:c>
      <x:c r="E932" s="10" t="s">
        <x:v>238</x:v>
      </x:c>
      <x:c r="F932" s="10" t="s">
        <x:v>145</x:v>
      </x:c>
      <x:c r="G932" s="10"/>
      <x:c r="H932" s="10" t="s">
        <x:v>146</x:v>
      </x:c>
      <x:c r="I932" s="10" t="s">
        <x:v>147</x:v>
      </x:c>
      <x:c r="J932" s="10" t="s">
        <x:v>239</x:v>
      </x:c>
      <x:c r="K932" s="10" t="s">
        <x:v>54</x:v>
      </x:c>
      <x:c r="L932" s="10" t="s">
        <x:v>240</x:v>
      </x:c>
      <x:c r="M932" s="10" t="s">
        <x:v>236</x:v>
      </x:c>
      <x:c r="N932" s="13">
        <x:v>0.5</x:v>
      </x:c>
      <x:c r="O932" s="13">
        <x:v>0.11111111110000001</x:v>
      </x:c>
      <x:c r="P932" s="13">
        <x:v>5.5555555600000001E-2</x:v>
      </x:c>
      <x:c r="Q932" s="11" t="b">
        <x:v>0</x:v>
      </x:c>
      <x:c r="R932" s="10"/>
      <x:c r="S932" s="10"/>
      <x:c r="T932" s="12" t="n">
        <x:f t="shared" ca="1" si="64">(COUNTIF($D$920:$D$946,"&lt;"&amp;D932)+(COUNTIF($D$920:$D$946,"="&amp;D932)-1)/2)/26*100</x:f>
        <x:v>0</x:v>
      </x:c>
      <x:c r="U932" s="12" t="n">
        <x:f t="shared" ca="1" si="62">T932*N932</x:f>
        <x:v>0</x:v>
      </x:c>
      <x:c r="V932" s="12" t="n">
        <x:f t="shared" ca="1" si="63">U932/9</x:f>
        <x:v>0</x:v>
      </x:c>
    </x:row>
    <x:row r="933">
      <x:c r="A933" s="10" t="s">
        <x:v>237</x:v>
      </x:c>
      <x:c r="B933" s="10" t="s">
        <x:v>81</x:v>
      </x:c>
      <x:c r="C933" s="10" t="s">
        <x:v>82</x:v>
      </x:c>
      <x:c r="D933" s="12">
        <x:v>52.871029999999998</x:v>
      </x:c>
      <x:c r="E933" s="10" t="s">
        <x:v>238</x:v>
      </x:c>
      <x:c r="F933" s="10" t="s">
        <x:v>145</x:v>
      </x:c>
      <x:c r="G933" s="10"/>
      <x:c r="H933" s="10" t="s">
        <x:v>146</x:v>
      </x:c>
      <x:c r="I933" s="10" t="s">
        <x:v>147</x:v>
      </x:c>
      <x:c r="J933" s="10" t="s">
        <x:v>239</x:v>
      </x:c>
      <x:c r="K933" s="10" t="s">
        <x:v>54</x:v>
      </x:c>
      <x:c r="L933" s="10" t="s">
        <x:v>240</x:v>
      </x:c>
      <x:c r="M933" s="10" t="s">
        <x:v>236</x:v>
      </x:c>
      <x:c r="N933" s="13">
        <x:v>0.5</x:v>
      </x:c>
      <x:c r="O933" s="13">
        <x:v>0.11111111110000001</x:v>
      </x:c>
      <x:c r="P933" s="13">
        <x:v>5.5555555600000001E-2</x:v>
      </x:c>
      <x:c r="Q933" s="11" t="b">
        <x:v>0</x:v>
      </x:c>
      <x:c r="R933" s="10"/>
      <x:c r="S933" s="10"/>
      <x:c r="T933" s="12" t="n">
        <x:f t="shared" ca="1" si="64">(COUNTIF($D$920:$D$946,"&lt;"&amp;D933)+(COUNTIF($D$920:$D$946,"="&amp;D933)-1)/2)/26*100</x:f>
        <x:v>42.30769230769231</x:v>
      </x:c>
      <x:c r="U933" s="12" t="n">
        <x:f t="shared" ca="1" si="62">T933*N933</x:f>
        <x:v>21.153846153846153</x:v>
      </x:c>
      <x:c r="V933" s="12" t="n">
        <x:f t="shared" ca="1" si="63">U933/9</x:f>
        <x:v>2.3504273504273505</x:v>
      </x:c>
    </x:row>
    <x:row r="934">
      <x:c r="A934" s="10" t="s">
        <x:v>237</x:v>
      </x:c>
      <x:c r="B934" s="10" t="s">
        <x:v>83</x:v>
      </x:c>
      <x:c r="C934" s="10" t="s">
        <x:v>84</x:v>
      </x:c>
      <x:c r="D934" s="12">
        <x:v>91.735910000000004</x:v>
      </x:c>
      <x:c r="E934" s="10" t="s">
        <x:v>238</x:v>
      </x:c>
      <x:c r="F934" s="10" t="s">
        <x:v>145</x:v>
      </x:c>
      <x:c r="G934" s="10"/>
      <x:c r="H934" s="10" t="s">
        <x:v>146</x:v>
      </x:c>
      <x:c r="I934" s="10" t="s">
        <x:v>147</x:v>
      </x:c>
      <x:c r="J934" s="10" t="s">
        <x:v>239</x:v>
      </x:c>
      <x:c r="K934" s="10" t="s">
        <x:v>54</x:v>
      </x:c>
      <x:c r="L934" s="10" t="s">
        <x:v>240</x:v>
      </x:c>
      <x:c r="M934" s="10" t="s">
        <x:v>236</x:v>
      </x:c>
      <x:c r="N934" s="13">
        <x:v>0.5</x:v>
      </x:c>
      <x:c r="O934" s="13">
        <x:v>0.11111111110000001</x:v>
      </x:c>
      <x:c r="P934" s="13">
        <x:v>5.5555555600000001E-2</x:v>
      </x:c>
      <x:c r="Q934" s="11" t="b">
        <x:v>0</x:v>
      </x:c>
      <x:c r="R934" s="10"/>
      <x:c r="S934" s="10"/>
      <x:c r="T934" s="12" t="n">
        <x:f t="shared" ca="1" si="64">(COUNTIF($D$920:$D$946,"&lt;"&amp;D934)+(COUNTIF($D$920:$D$946,"="&amp;D934)-1)/2)/26*100</x:f>
        <x:v>100</x:v>
      </x:c>
      <x:c r="U934" s="12" t="n">
        <x:f t="shared" ca="1" si="62">T934*N934</x:f>
        <x:v>50</x:v>
      </x:c>
      <x:c r="V934" s="12" t="n">
        <x:f t="shared" ca="1" si="63">U934/9</x:f>
        <x:v>5.555555555555555</x:v>
      </x:c>
    </x:row>
    <x:row r="935">
      <x:c r="A935" s="10" t="s">
        <x:v>237</x:v>
      </x:c>
      <x:c r="B935" s="10" t="s">
        <x:v>85</x:v>
      </x:c>
      <x:c r="C935" s="10" t="s">
        <x:v>86</x:v>
      </x:c>
      <x:c r="D935" s="12">
        <x:v>50.637909999999998</x:v>
      </x:c>
      <x:c r="E935" s="10" t="s">
        <x:v>238</x:v>
      </x:c>
      <x:c r="F935" s="10" t="s">
        <x:v>145</x:v>
      </x:c>
      <x:c r="G935" s="10"/>
      <x:c r="H935" s="10" t="s">
        <x:v>146</x:v>
      </x:c>
      <x:c r="I935" s="10" t="s">
        <x:v>147</x:v>
      </x:c>
      <x:c r="J935" s="10" t="s">
        <x:v>239</x:v>
      </x:c>
      <x:c r="K935" s="10" t="s">
        <x:v>54</x:v>
      </x:c>
      <x:c r="L935" s="10" t="s">
        <x:v>240</x:v>
      </x:c>
      <x:c r="M935" s="10" t="s">
        <x:v>236</x:v>
      </x:c>
      <x:c r="N935" s="13">
        <x:v>0.5</x:v>
      </x:c>
      <x:c r="O935" s="13">
        <x:v>0.11111111110000001</x:v>
      </x:c>
      <x:c r="P935" s="13">
        <x:v>5.5555555600000001E-2</x:v>
      </x:c>
      <x:c r="Q935" s="11" t="b">
        <x:v>0</x:v>
      </x:c>
      <x:c r="R935" s="10"/>
      <x:c r="S935" s="10"/>
      <x:c r="T935" s="12" t="n">
        <x:f t="shared" ca="1" si="64">(COUNTIF($D$920:$D$946,"&lt;"&amp;D935)+(COUNTIF($D$920:$D$946,"="&amp;D935)-1)/2)/26*100</x:f>
        <x:v>34.61538461538461</x:v>
      </x:c>
      <x:c r="U935" s="12" t="n">
        <x:f t="shared" ca="1" si="62">T935*N935</x:f>
        <x:v>17.307692307692307</x:v>
      </x:c>
      <x:c r="V935" s="12" t="n">
        <x:f t="shared" ca="1" si="63">U935/9</x:f>
        <x:v>1.923076923076923</x:v>
      </x:c>
    </x:row>
    <x:row r="936">
      <x:c r="A936" s="10" t="s">
        <x:v>237</x:v>
      </x:c>
      <x:c r="B936" s="10" t="s">
        <x:v>87</x:v>
      </x:c>
      <x:c r="C936" s="10" t="s">
        <x:v>88</x:v>
      </x:c>
      <x:c r="D936" s="12">
        <x:v>39.884459999999997</x:v>
      </x:c>
      <x:c r="E936" s="10" t="s">
        <x:v>238</x:v>
      </x:c>
      <x:c r="F936" s="10" t="s">
        <x:v>145</x:v>
      </x:c>
      <x:c r="G936" s="10"/>
      <x:c r="H936" s="10" t="s">
        <x:v>146</x:v>
      </x:c>
      <x:c r="I936" s="10" t="s">
        <x:v>147</x:v>
      </x:c>
      <x:c r="J936" s="10" t="s">
        <x:v>239</x:v>
      </x:c>
      <x:c r="K936" s="10" t="s">
        <x:v>54</x:v>
      </x:c>
      <x:c r="L936" s="10" t="s">
        <x:v>240</x:v>
      </x:c>
      <x:c r="M936" s="10" t="s">
        <x:v>236</x:v>
      </x:c>
      <x:c r="N936" s="13">
        <x:v>0.5</x:v>
      </x:c>
      <x:c r="O936" s="13">
        <x:v>0.11111111110000001</x:v>
      </x:c>
      <x:c r="P936" s="13">
        <x:v>5.5555555600000001E-2</x:v>
      </x:c>
      <x:c r="Q936" s="11" t="b">
        <x:v>0</x:v>
      </x:c>
      <x:c r="R936" s="10"/>
      <x:c r="S936" s="10"/>
      <x:c r="T936" s="12" t="n">
        <x:f t="shared" ca="1" si="64">(COUNTIF($D$920:$D$946,"&lt;"&amp;D936)+(COUNTIF($D$920:$D$946,"="&amp;D936)-1)/2)/26*100</x:f>
        <x:v>3.8461538461538463</x:v>
      </x:c>
      <x:c r="U936" s="12" t="n">
        <x:f t="shared" ca="1" si="62">T936*N936</x:f>
        <x:v>1.9230769230769231</x:v>
      </x:c>
      <x:c r="V936" s="12" t="n">
        <x:f t="shared" ca="1" si="63">U936/9</x:f>
        <x:v>0.2136752136752137</x:v>
      </x:c>
    </x:row>
    <x:row r="937">
      <x:c r="A937" s="10" t="s">
        <x:v>237</x:v>
      </x:c>
      <x:c r="B937" s="10" t="s">
        <x:v>89</x:v>
      </x:c>
      <x:c r="C937" s="10" t="s">
        <x:v>90</x:v>
      </x:c>
      <x:c r="D937" s="12">
        <x:v>85.537199999999999</x:v>
      </x:c>
      <x:c r="E937" s="10" t="s">
        <x:v>238</x:v>
      </x:c>
      <x:c r="F937" s="10" t="s">
        <x:v>145</x:v>
      </x:c>
      <x:c r="G937" s="10"/>
      <x:c r="H937" s="10" t="s">
        <x:v>146</x:v>
      </x:c>
      <x:c r="I937" s="10" t="s">
        <x:v>147</x:v>
      </x:c>
      <x:c r="J937" s="10" t="s">
        <x:v>239</x:v>
      </x:c>
      <x:c r="K937" s="10" t="s">
        <x:v>54</x:v>
      </x:c>
      <x:c r="L937" s="10" t="s">
        <x:v>240</x:v>
      </x:c>
      <x:c r="M937" s="10" t="s">
        <x:v>236</x:v>
      </x:c>
      <x:c r="N937" s="13">
        <x:v>0.5</x:v>
      </x:c>
      <x:c r="O937" s="13">
        <x:v>0.11111111110000001</x:v>
      </x:c>
      <x:c r="P937" s="13">
        <x:v>5.5555555600000001E-2</x:v>
      </x:c>
      <x:c r="Q937" s="11" t="b">
        <x:v>0</x:v>
      </x:c>
      <x:c r="R937" s="10"/>
      <x:c r="S937" s="10"/>
      <x:c r="T937" s="12" t="n">
        <x:f t="shared" ca="1" si="64">(COUNTIF($D$920:$D$946,"&lt;"&amp;D937)+(COUNTIF($D$920:$D$946,"="&amp;D937)-1)/2)/26*100</x:f>
        <x:v>96.15384615384616</x:v>
      </x:c>
      <x:c r="U937" s="12" t="n">
        <x:f t="shared" ca="1" si="62">T937*N937</x:f>
        <x:v>48.07692307692308</x:v>
      </x:c>
      <x:c r="V937" s="12" t="n">
        <x:f t="shared" ca="1" si="63">U937/9</x:f>
        <x:v>5.341880341880342</x:v>
      </x:c>
    </x:row>
    <x:row r="938">
      <x:c r="A938" s="10" t="s">
        <x:v>237</x:v>
      </x:c>
      <x:c r="B938" s="10" t="s">
        <x:v>91</x:v>
      </x:c>
      <x:c r="C938" s="10" t="s">
        <x:v>92</x:v>
      </x:c>
      <x:c r="D938" s="12">
        <x:v>59.17848</x:v>
      </x:c>
      <x:c r="E938" s="10" t="s">
        <x:v>238</x:v>
      </x:c>
      <x:c r="F938" s="10" t="s">
        <x:v>145</x:v>
      </x:c>
      <x:c r="G938" s="10"/>
      <x:c r="H938" s="10" t="s">
        <x:v>146</x:v>
      </x:c>
      <x:c r="I938" s="10" t="s">
        <x:v>147</x:v>
      </x:c>
      <x:c r="J938" s="10" t="s">
        <x:v>239</x:v>
      </x:c>
      <x:c r="K938" s="10" t="s">
        <x:v>54</x:v>
      </x:c>
      <x:c r="L938" s="10" t="s">
        <x:v>240</x:v>
      </x:c>
      <x:c r="M938" s="10" t="s">
        <x:v>236</x:v>
      </x:c>
      <x:c r="N938" s="13">
        <x:v>0.5</x:v>
      </x:c>
      <x:c r="O938" s="13">
        <x:v>0.11111111110000001</x:v>
      </x:c>
      <x:c r="P938" s="13">
        <x:v>5.5555555600000001E-2</x:v>
      </x:c>
      <x:c r="Q938" s="11" t="b">
        <x:v>0</x:v>
      </x:c>
      <x:c r="R938" s="10"/>
      <x:c r="S938" s="10"/>
      <x:c r="T938" s="12" t="n">
        <x:f t="shared" ca="1" si="64">(COUNTIF($D$920:$D$946,"&lt;"&amp;D938)+(COUNTIF($D$920:$D$946,"="&amp;D938)-1)/2)/26*100</x:f>
        <x:v>57.692307692307686</x:v>
      </x:c>
      <x:c r="U938" s="12" t="n">
        <x:f t="shared" ca="1" si="62">T938*N938</x:f>
        <x:v>28.846153846153843</x:v>
      </x:c>
      <x:c r="V938" s="12" t="n">
        <x:f t="shared" ca="1" si="63">U938/9</x:f>
        <x:v>3.205128205128205</x:v>
      </x:c>
    </x:row>
    <x:row r="939">
      <x:c r="A939" s="10" t="s">
        <x:v>237</x:v>
      </x:c>
      <x:c r="B939" s="10" t="s">
        <x:v>93</x:v>
      </x:c>
      <x:c r="C939" s="10" t="s">
        <x:v>94</x:v>
      </x:c>
      <x:c r="D939" s="12">
        <x:v>46.341050000000003</x:v>
      </x:c>
      <x:c r="E939" s="10" t="s">
        <x:v>238</x:v>
      </x:c>
      <x:c r="F939" s="10" t="s">
        <x:v>145</x:v>
      </x:c>
      <x:c r="G939" s="10"/>
      <x:c r="H939" s="10" t="s">
        <x:v>146</x:v>
      </x:c>
      <x:c r="I939" s="10" t="s">
        <x:v>147</x:v>
      </x:c>
      <x:c r="J939" s="10" t="s">
        <x:v>239</x:v>
      </x:c>
      <x:c r="K939" s="10" t="s">
        <x:v>54</x:v>
      </x:c>
      <x:c r="L939" s="10" t="s">
        <x:v>240</x:v>
      </x:c>
      <x:c r="M939" s="10" t="s">
        <x:v>236</x:v>
      </x:c>
      <x:c r="N939" s="13">
        <x:v>0.5</x:v>
      </x:c>
      <x:c r="O939" s="13">
        <x:v>0.11111111110000001</x:v>
      </x:c>
      <x:c r="P939" s="13">
        <x:v>5.5555555600000001E-2</x:v>
      </x:c>
      <x:c r="Q939" s="11" t="b">
        <x:v>0</x:v>
      </x:c>
      <x:c r="R939" s="10"/>
      <x:c r="S939" s="10"/>
      <x:c r="T939" s="12" t="n">
        <x:f t="shared" ca="1" si="64">(COUNTIF($D$920:$D$946,"&lt;"&amp;D939)+(COUNTIF($D$920:$D$946,"="&amp;D939)-1)/2)/26*100</x:f>
        <x:v>19.230769230769234</x:v>
      </x:c>
      <x:c r="U939" s="12" t="n">
        <x:f t="shared" ca="1" si="62">T939*N939</x:f>
        <x:v>9.615384615384617</x:v>
      </x:c>
      <x:c r="V939" s="12" t="n">
        <x:f t="shared" ca="1" si="63">U939/9</x:f>
        <x:v>1.0683760683760686</x:v>
      </x:c>
    </x:row>
    <x:row r="940">
      <x:c r="A940" s="10" t="s">
        <x:v>237</x:v>
      </x:c>
      <x:c r="B940" s="10" t="s">
        <x:v>95</x:v>
      </x:c>
      <x:c r="C940" s="10" t="s">
        <x:v>96</x:v>
      </x:c>
      <x:c r="D940" s="12">
        <x:v>76.118750000000006</x:v>
      </x:c>
      <x:c r="E940" s="10" t="s">
        <x:v>238</x:v>
      </x:c>
      <x:c r="F940" s="10" t="s">
        <x:v>145</x:v>
      </x:c>
      <x:c r="G940" s="10"/>
      <x:c r="H940" s="10" t="s">
        <x:v>146</x:v>
      </x:c>
      <x:c r="I940" s="10" t="s">
        <x:v>147</x:v>
      </x:c>
      <x:c r="J940" s="10" t="s">
        <x:v>239</x:v>
      </x:c>
      <x:c r="K940" s="10" t="s">
        <x:v>54</x:v>
      </x:c>
      <x:c r="L940" s="10" t="s">
        <x:v>240</x:v>
      </x:c>
      <x:c r="M940" s="10" t="s">
        <x:v>236</x:v>
      </x:c>
      <x:c r="N940" s="13">
        <x:v>0.5</x:v>
      </x:c>
      <x:c r="O940" s="13">
        <x:v>0.11111111110000001</x:v>
      </x:c>
      <x:c r="P940" s="13">
        <x:v>5.5555555600000001E-2</x:v>
      </x:c>
      <x:c r="Q940" s="11" t="b">
        <x:v>0</x:v>
      </x:c>
      <x:c r="R940" s="10"/>
      <x:c r="S940" s="10"/>
      <x:c r="T940" s="12" t="n">
        <x:f t="shared" ca="1" si="64">(COUNTIF($D$920:$D$946,"&lt;"&amp;D940)+(COUNTIF($D$920:$D$946,"="&amp;D940)-1)/2)/26*100</x:f>
        <x:v>76.92307692307693</x:v>
      </x:c>
      <x:c r="U940" s="12" t="n">
        <x:f t="shared" ca="1" si="62">T940*N940</x:f>
        <x:v>38.46153846153847</x:v>
      </x:c>
      <x:c r="V940" s="12" t="n">
        <x:f t="shared" ca="1" si="63">U940/9</x:f>
        <x:v>4.273504273504274</x:v>
      </x:c>
    </x:row>
    <x:row r="941">
      <x:c r="A941" s="10" t="s">
        <x:v>237</x:v>
      </x:c>
      <x:c r="B941" s="10" t="s">
        <x:v>97</x:v>
      </x:c>
      <x:c r="C941" s="10" t="s">
        <x:v>98</x:v>
      </x:c>
      <x:c r="D941" s="12">
        <x:v>52.487720000000003</x:v>
      </x:c>
      <x:c r="E941" s="10" t="s">
        <x:v>238</x:v>
      </x:c>
      <x:c r="F941" s="10" t="s">
        <x:v>145</x:v>
      </x:c>
      <x:c r="G941" s="10"/>
      <x:c r="H941" s="10" t="s">
        <x:v>146</x:v>
      </x:c>
      <x:c r="I941" s="10" t="s">
        <x:v>147</x:v>
      </x:c>
      <x:c r="J941" s="10" t="s">
        <x:v>239</x:v>
      </x:c>
      <x:c r="K941" s="10" t="s">
        <x:v>54</x:v>
      </x:c>
      <x:c r="L941" s="10" t="s">
        <x:v>240</x:v>
      </x:c>
      <x:c r="M941" s="10" t="s">
        <x:v>236</x:v>
      </x:c>
      <x:c r="N941" s="13">
        <x:v>0.5</x:v>
      </x:c>
      <x:c r="O941" s="13">
        <x:v>0.11111111110000001</x:v>
      </x:c>
      <x:c r="P941" s="13">
        <x:v>5.5555555600000001E-2</x:v>
      </x:c>
      <x:c r="Q941" s="11" t="b">
        <x:v>0</x:v>
      </x:c>
      <x:c r="R941" s="10"/>
      <x:c r="S941" s="10"/>
      <x:c r="T941" s="12" t="n">
        <x:f t="shared" ca="1" si="64">(COUNTIF($D$920:$D$946,"&lt;"&amp;D941)+(COUNTIF($D$920:$D$946,"="&amp;D941)-1)/2)/26*100</x:f>
        <x:v>38.46153846153847</x:v>
      </x:c>
      <x:c r="U941" s="12" t="n">
        <x:f t="shared" ca="1" si="62">T941*N941</x:f>
        <x:v>19.230769230769234</x:v>
      </x:c>
      <x:c r="V941" s="12" t="n">
        <x:f t="shared" ca="1" si="63">U941/9</x:f>
        <x:v>2.136752136752137</x:v>
      </x:c>
    </x:row>
    <x:row r="942">
      <x:c r="A942" s="10" t="s">
        <x:v>237</x:v>
      </x:c>
      <x:c r="B942" s="10" t="s">
        <x:v>99</x:v>
      </x:c>
      <x:c r="C942" s="10" t="s">
        <x:v>100</x:v>
      </x:c>
      <x:c r="D942" s="12">
        <x:v>41.523710000000001</x:v>
      </x:c>
      <x:c r="E942" s="10" t="s">
        <x:v>238</x:v>
      </x:c>
      <x:c r="F942" s="10" t="s">
        <x:v>145</x:v>
      </x:c>
      <x:c r="G942" s="10"/>
      <x:c r="H942" s="10" t="s">
        <x:v>146</x:v>
      </x:c>
      <x:c r="I942" s="10" t="s">
        <x:v>147</x:v>
      </x:c>
      <x:c r="J942" s="10" t="s">
        <x:v>239</x:v>
      </x:c>
      <x:c r="K942" s="10" t="s">
        <x:v>54</x:v>
      </x:c>
      <x:c r="L942" s="10" t="s">
        <x:v>240</x:v>
      </x:c>
      <x:c r="M942" s="10" t="s">
        <x:v>236</x:v>
      </x:c>
      <x:c r="N942" s="13">
        <x:v>0.5</x:v>
      </x:c>
      <x:c r="O942" s="13">
        <x:v>0.11111111110000001</x:v>
      </x:c>
      <x:c r="P942" s="13">
        <x:v>5.5555555600000001E-2</x:v>
      </x:c>
      <x:c r="Q942" s="11" t="b">
        <x:v>0</x:v>
      </x:c>
      <x:c r="R942" s="10"/>
      <x:c r="S942" s="10"/>
      <x:c r="T942" s="12" t="n">
        <x:f t="shared" ca="1" si="64">(COUNTIF($D$920:$D$946,"&lt;"&amp;D942)+(COUNTIF($D$920:$D$946,"="&amp;D942)-1)/2)/26*100</x:f>
        <x:v>11.538461538461538</x:v>
      </x:c>
      <x:c r="U942" s="12" t="n">
        <x:f t="shared" ca="1" si="62">T942*N942</x:f>
        <x:v>5.769230769230769</x:v>
      </x:c>
      <x:c r="V942" s="12" t="n">
        <x:f t="shared" ca="1" si="63">U942/9</x:f>
        <x:v>0.641025641025641</x:v>
      </x:c>
    </x:row>
    <x:row r="943">
      <x:c r="A943" s="10" t="s">
        <x:v>237</x:v>
      </x:c>
      <x:c r="B943" s="10" t="s">
        <x:v>101</x:v>
      </x:c>
      <x:c r="C943" s="10" t="s">
        <x:v>102</x:v>
      </x:c>
      <x:c r="D943" s="12">
        <x:v>54.757210000000001</x:v>
      </x:c>
      <x:c r="E943" s="10" t="s">
        <x:v>238</x:v>
      </x:c>
      <x:c r="F943" s="10" t="s">
        <x:v>145</x:v>
      </x:c>
      <x:c r="G943" s="10"/>
      <x:c r="H943" s="10" t="s">
        <x:v>146</x:v>
      </x:c>
      <x:c r="I943" s="10" t="s">
        <x:v>147</x:v>
      </x:c>
      <x:c r="J943" s="10" t="s">
        <x:v>239</x:v>
      </x:c>
      <x:c r="K943" s="10" t="s">
        <x:v>54</x:v>
      </x:c>
      <x:c r="L943" s="10" t="s">
        <x:v>240</x:v>
      </x:c>
      <x:c r="M943" s="10" t="s">
        <x:v>236</x:v>
      </x:c>
      <x:c r="N943" s="13">
        <x:v>0.5</x:v>
      </x:c>
      <x:c r="O943" s="13">
        <x:v>0.11111111110000001</x:v>
      </x:c>
      <x:c r="P943" s="13">
        <x:v>5.5555555600000001E-2</x:v>
      </x:c>
      <x:c r="Q943" s="11" t="b">
        <x:v>0</x:v>
      </x:c>
      <x:c r="R943" s="10"/>
      <x:c r="S943" s="10"/>
      <x:c r="T943" s="12" t="n">
        <x:f t="shared" ca="1" si="64">(COUNTIF($D$920:$D$946,"&lt;"&amp;D943)+(COUNTIF($D$920:$D$946,"="&amp;D943)-1)/2)/26*100</x:f>
        <x:v>50</x:v>
      </x:c>
      <x:c r="U943" s="12" t="n">
        <x:f t="shared" ca="1" si="62">T943*N943</x:f>
        <x:v>25</x:v>
      </x:c>
      <x:c r="V943" s="12" t="n">
        <x:f t="shared" ca="1" si="63">U943/9</x:f>
        <x:v>2.7777777777777777</x:v>
      </x:c>
    </x:row>
    <x:row r="944">
      <x:c r="A944" s="10" t="s">
        <x:v>237</x:v>
      </x:c>
      <x:c r="B944" s="10" t="s">
        <x:v>103</x:v>
      </x:c>
      <x:c r="C944" s="10" t="s">
        <x:v>104</x:v>
      </x:c>
      <x:c r="D944" s="12">
        <x:v>81.015230000000003</x:v>
      </x:c>
      <x:c r="E944" s="10" t="s">
        <x:v>238</x:v>
      </x:c>
      <x:c r="F944" s="10" t="s">
        <x:v>145</x:v>
      </x:c>
      <x:c r="G944" s="10"/>
      <x:c r="H944" s="10" t="s">
        <x:v>146</x:v>
      </x:c>
      <x:c r="I944" s="10" t="s">
        <x:v>147</x:v>
      </x:c>
      <x:c r="J944" s="10" t="s">
        <x:v>239</x:v>
      </x:c>
      <x:c r="K944" s="10" t="s">
        <x:v>54</x:v>
      </x:c>
      <x:c r="L944" s="10" t="s">
        <x:v>240</x:v>
      </x:c>
      <x:c r="M944" s="10" t="s">
        <x:v>236</x:v>
      </x:c>
      <x:c r="N944" s="13">
        <x:v>0.5</x:v>
      </x:c>
      <x:c r="O944" s="13">
        <x:v>0.11111111110000001</x:v>
      </x:c>
      <x:c r="P944" s="13">
        <x:v>5.5555555600000001E-2</x:v>
      </x:c>
      <x:c r="Q944" s="11" t="b">
        <x:v>0</x:v>
      </x:c>
      <x:c r="R944" s="10"/>
      <x:c r="S944" s="10"/>
      <x:c r="T944" s="12" t="n">
        <x:f t="shared" ca="1" si="64">(COUNTIF($D$920:$D$946,"&lt;"&amp;D944)+(COUNTIF($D$920:$D$946,"="&amp;D944)-1)/2)/26*100</x:f>
        <x:v>88.46153846153845</x:v>
      </x:c>
      <x:c r="U944" s="12" t="n">
        <x:f t="shared" ca="1" si="62">T944*N944</x:f>
        <x:v>44.230769230769226</x:v>
      </x:c>
      <x:c r="V944" s="12" t="n">
        <x:f t="shared" ca="1" si="63">U944/9</x:f>
        <x:v>4.914529914529914</x:v>
      </x:c>
    </x:row>
    <x:row r="945">
      <x:c r="A945" s="10" t="s">
        <x:v>237</x:v>
      </x:c>
      <x:c r="B945" s="10" t="s">
        <x:v>105</x:v>
      </x:c>
      <x:c r="C945" s="10" t="s">
        <x:v>106</x:v>
      </x:c>
      <x:c r="D945" s="12">
        <x:v>40.881540000000001</x:v>
      </x:c>
      <x:c r="E945" s="10" t="s">
        <x:v>238</x:v>
      </x:c>
      <x:c r="F945" s="10" t="s">
        <x:v>145</x:v>
      </x:c>
      <x:c r="G945" s="10"/>
      <x:c r="H945" s="10" t="s">
        <x:v>146</x:v>
      </x:c>
      <x:c r="I945" s="10" t="s">
        <x:v>147</x:v>
      </x:c>
      <x:c r="J945" s="10" t="s">
        <x:v>239</x:v>
      </x:c>
      <x:c r="K945" s="10" t="s">
        <x:v>54</x:v>
      </x:c>
      <x:c r="L945" s="10" t="s">
        <x:v>240</x:v>
      </x:c>
      <x:c r="M945" s="10" t="s">
        <x:v>236</x:v>
      </x:c>
      <x:c r="N945" s="13">
        <x:v>0.5</x:v>
      </x:c>
      <x:c r="O945" s="13">
        <x:v>0.11111111110000001</x:v>
      </x:c>
      <x:c r="P945" s="13">
        <x:v>5.5555555600000001E-2</x:v>
      </x:c>
      <x:c r="Q945" s="11" t="b">
        <x:v>0</x:v>
      </x:c>
      <x:c r="R945" s="10"/>
      <x:c r="S945" s="10"/>
      <x:c r="T945" s="12" t="n">
        <x:f t="shared" ca="1" si="64">(COUNTIF($D$920:$D$946,"&lt;"&amp;D945)+(COUNTIF($D$920:$D$946,"="&amp;D945)-1)/2)/26*100</x:f>
        <x:v>7.6923076923076925</x:v>
      </x:c>
      <x:c r="U945" s="12" t="n">
        <x:f t="shared" ca="1" si="62">T945*N945</x:f>
        <x:v>3.8461538461538463</x:v>
      </x:c>
      <x:c r="V945" s="12" t="n">
        <x:f t="shared" ca="1" si="63">U945/9</x:f>
        <x:v>0.4273504273504274</x:v>
      </x:c>
    </x:row>
    <x:row r="946">
      <x:c r="A946" s="10" t="s">
        <x:v>237</x:v>
      </x:c>
      <x:c r="B946" s="10" t="s">
        <x:v>107</x:v>
      </x:c>
      <x:c r="C946" s="10" t="s">
        <x:v>108</x:v>
      </x:c>
      <x:c r="D946" s="12">
        <x:v>47.196019999999997</x:v>
      </x:c>
      <x:c r="E946" s="10" t="s">
        <x:v>238</x:v>
      </x:c>
      <x:c r="F946" s="10" t="s">
        <x:v>145</x:v>
      </x:c>
      <x:c r="G946" s="10"/>
      <x:c r="H946" s="10" t="s">
        <x:v>146</x:v>
      </x:c>
      <x:c r="I946" s="10" t="s">
        <x:v>147</x:v>
      </x:c>
      <x:c r="J946" s="10" t="s">
        <x:v>239</x:v>
      </x:c>
      <x:c r="K946" s="10" t="s">
        <x:v>54</x:v>
      </x:c>
      <x:c r="L946" s="10" t="s">
        <x:v>240</x:v>
      </x:c>
      <x:c r="M946" s="10" t="s">
        <x:v>236</x:v>
      </x:c>
      <x:c r="N946" s="13">
        <x:v>0.5</x:v>
      </x:c>
      <x:c r="O946" s="13">
        <x:v>0.11111111110000001</x:v>
      </x:c>
      <x:c r="P946" s="13">
        <x:v>5.5555555600000001E-2</x:v>
      </x:c>
      <x:c r="Q946" s="11" t="b">
        <x:v>0</x:v>
      </x:c>
      <x:c r="R946" s="10"/>
      <x:c r="S946" s="10"/>
      <x:c r="T946" s="12" t="n">
        <x:f t="shared" ca="1" si="64">(COUNTIF($D$920:$D$946,"&lt;"&amp;D946)+(COUNTIF($D$920:$D$946,"="&amp;D946)-1)/2)/26*100</x:f>
        <x:v>26.923076923076923</x:v>
      </x:c>
      <x:c r="U946" s="12" t="n">
        <x:f t="shared" ca="1" si="62">T946*N946</x:f>
        <x:v>13.461538461538462</x:v>
      </x:c>
      <x:c r="V946" s="12" t="n">
        <x:f t="shared" ca="1" si="63">U946/9</x:f>
        <x:v>1.4957264957264957</x:v>
      </x:c>
    </x:row>
    <x:row r="947">
      <x:c r="A947" s="10" t="s">
        <x:v>241</x:v>
      </x:c>
      <x:c r="B947" s="10" t="s">
        <x:v>48</x:v>
      </x:c>
      <x:c r="C947" s="10" t="s">
        <x:v>49</x:v>
      </x:c>
      <x:c r="D947" s="12">
        <x:v>27.4</x:v>
      </x:c>
      <x:c r="E947" s="10" t="s">
        <x:v>242</x:v>
      </x:c>
      <x:c r="F947" s="10">
        <x:v>2025</x:v>
      </x:c>
      <x:c r="G947" s="10" t="s">
        <x:v>51</x:v>
      </x:c>
      <x:c r="H947" s="10" t="s">
        <x:v>243</x:v>
      </x:c>
      <x:c r="I947" s="10" t="s">
        <x:v>244</x:v>
      </x:c>
      <x:c r="J947" s="10" t="s">
        <x:v>243</x:v>
      </x:c>
      <x:c r="K947" s="10" t="s">
        <x:v>152</x:v>
      </x:c>
      <x:c r="L947" s="10" t="s">
        <x:v>245</x:v>
      </x:c>
      <x:c r="M947" s="10" t="s">
        <x:v>246</x:v>
      </x:c>
      <x:c r="N947" s="13">
        <x:v>0.5</x:v>
      </x:c>
      <x:c r="O947" s="13">
        <x:v>0.11111111110000001</x:v>
      </x:c>
      <x:c r="P947" s="13">
        <x:v>5.5555555600000001E-2</x:v>
      </x:c>
      <x:c r="Q947" s="11" t="b">
        <x:v>0</x:v>
      </x:c>
      <x:c r="R947" s="10"/>
      <x:c r="S947" s="10"/>
      <x:c r="T947" s="12" t="n">
        <x:f t="shared" ref="T947:T973" ca="1" si="65">(COUNTIF($D$947:$D$973,"&gt;"&amp;D947)+(COUNTIF($D$947:$D$973,"="&amp;D947)-1)/2)/26*100</x:f>
        <x:v>65.38461538461539</x:v>
      </x:c>
      <x:c r="U947" s="12" t="n">
        <x:f t="shared" ca="1" si="62">T947*N947</x:f>
        <x:v>32.69230769230769</x:v>
      </x:c>
      <x:c r="V947" s="12" t="n">
        <x:f t="shared" ca="1" si="63">U947/9</x:f>
        <x:v>3.6324786324786325</x:v>
      </x:c>
    </x:row>
    <x:row r="948">
      <x:c r="A948" s="10" t="s">
        <x:v>241</x:v>
      </x:c>
      <x:c r="B948" s="10" t="s">
        <x:v>57</x:v>
      </x:c>
      <x:c r="C948" s="10" t="s">
        <x:v>58</x:v>
      </x:c>
      <x:c r="D948" s="12">
        <x:v>23.4</x:v>
      </x:c>
      <x:c r="E948" s="10" t="s">
        <x:v>242</x:v>
      </x:c>
      <x:c r="F948" s="10">
        <x:v>2025</x:v>
      </x:c>
      <x:c r="G948" s="10" t="s">
        <x:v>51</x:v>
      </x:c>
      <x:c r="H948" s="10" t="s">
        <x:v>243</x:v>
      </x:c>
      <x:c r="I948" s="10" t="s">
        <x:v>244</x:v>
      </x:c>
      <x:c r="J948" s="10" t="s">
        <x:v>243</x:v>
      </x:c>
      <x:c r="K948" s="10" t="s">
        <x:v>152</x:v>
      </x:c>
      <x:c r="L948" s="10" t="s">
        <x:v>245</x:v>
      </x:c>
      <x:c r="M948" s="10" t="s">
        <x:v>246</x:v>
      </x:c>
      <x:c r="N948" s="13">
        <x:v>0.5</x:v>
      </x:c>
      <x:c r="O948" s="13">
        <x:v>0.11111111110000001</x:v>
      </x:c>
      <x:c r="P948" s="13">
        <x:v>5.5555555600000001E-2</x:v>
      </x:c>
      <x:c r="Q948" s="11" t="b">
        <x:v>0</x:v>
      </x:c>
      <x:c r="R948" s="10"/>
      <x:c r="S948" s="10"/>
      <x:c r="T948" s="12" t="n">
        <x:f t="shared" ca="1" si="65">(COUNTIF($D$947:$D$973,"&gt;"&amp;D948)+(COUNTIF($D$947:$D$973,"="&amp;D948)-1)/2)/26*100</x:f>
        <x:v>96.15384615384616</x:v>
      </x:c>
      <x:c r="U948" s="12" t="n">
        <x:f t="shared" ca="1" si="62">T948*N948</x:f>
        <x:v>48.07692307692308</x:v>
      </x:c>
      <x:c r="V948" s="12" t="n">
        <x:f t="shared" ca="1" si="63">U948/9</x:f>
        <x:v>5.341880341880342</x:v>
      </x:c>
    </x:row>
    <x:row r="949">
      <x:c r="A949" s="10" t="s">
        <x:v>241</x:v>
      </x:c>
      <x:c r="B949" s="10" t="s">
        <x:v>59</x:v>
      </x:c>
      <x:c r="C949" s="10" t="s">
        <x:v>60</x:v>
      </x:c>
      <x:c r="D949" s="12">
        <x:v>37.700000000000003</x:v>
      </x:c>
      <x:c r="E949" s="10" t="s">
        <x:v>242</x:v>
      </x:c>
      <x:c r="F949" s="10">
        <x:v>2025</x:v>
      </x:c>
      <x:c r="G949" s="10" t="s">
        <x:v>51</x:v>
      </x:c>
      <x:c r="H949" s="10" t="s">
        <x:v>243</x:v>
      </x:c>
      <x:c r="I949" s="10" t="s">
        <x:v>244</x:v>
      </x:c>
      <x:c r="J949" s="10" t="s">
        <x:v>243</x:v>
      </x:c>
      <x:c r="K949" s="10" t="s">
        <x:v>152</x:v>
      </x:c>
      <x:c r="L949" s="10" t="s">
        <x:v>245</x:v>
      </x:c>
      <x:c r="M949" s="10" t="s">
        <x:v>246</x:v>
      </x:c>
      <x:c r="N949" s="13">
        <x:v>0.5</x:v>
      </x:c>
      <x:c r="O949" s="13">
        <x:v>0.11111111110000001</x:v>
      </x:c>
      <x:c r="P949" s="13">
        <x:v>5.5555555600000001E-2</x:v>
      </x:c>
      <x:c r="Q949" s="11" t="b">
        <x:v>0</x:v>
      </x:c>
      <x:c r="R949" s="10"/>
      <x:c r="S949" s="10"/>
      <x:c r="T949" s="12" t="n">
        <x:f t="shared" ca="1" si="65">(COUNTIF($D$947:$D$973,"&gt;"&amp;D949)+(COUNTIF($D$947:$D$973,"="&amp;D949)-1)/2)/26*100</x:f>
        <x:v>0</x:v>
      </x:c>
      <x:c r="U949" s="12" t="n">
        <x:f t="shared" ca="1" si="62">T949*N949</x:f>
        <x:v>0</x:v>
      </x:c>
      <x:c r="V949" s="12" t="n">
        <x:f t="shared" ca="1" si="63">U949/9</x:f>
        <x:v>0</x:v>
      </x:c>
    </x:row>
    <x:row r="950">
      <x:c r="A950" s="10" t="s">
        <x:v>241</x:v>
      </x:c>
      <x:c r="B950" s="10" t="s">
        <x:v>61</x:v>
      </x:c>
      <x:c r="C950" s="10" t="s">
        <x:v>62</x:v>
      </x:c>
      <x:c r="D950" s="12">
        <x:v>31.2</x:v>
      </x:c>
      <x:c r="E950" s="10" t="s">
        <x:v>242</x:v>
      </x:c>
      <x:c r="F950" s="10">
        <x:v>2025</x:v>
      </x:c>
      <x:c r="G950" s="10" t="s">
        <x:v>51</x:v>
      </x:c>
      <x:c r="H950" s="10" t="s">
        <x:v>243</x:v>
      </x:c>
      <x:c r="I950" s="10" t="s">
        <x:v>244</x:v>
      </x:c>
      <x:c r="J950" s="10" t="s">
        <x:v>243</x:v>
      </x:c>
      <x:c r="K950" s="10" t="s">
        <x:v>152</x:v>
      </x:c>
      <x:c r="L950" s="10" t="s">
        <x:v>245</x:v>
      </x:c>
      <x:c r="M950" s="10" t="s">
        <x:v>246</x:v>
      </x:c>
      <x:c r="N950" s="13">
        <x:v>0.5</x:v>
      </x:c>
      <x:c r="O950" s="13">
        <x:v>0.11111111110000001</x:v>
      </x:c>
      <x:c r="P950" s="13">
        <x:v>5.5555555600000001E-2</x:v>
      </x:c>
      <x:c r="Q950" s="11" t="b">
        <x:v>0</x:v>
      </x:c>
      <x:c r="R950" s="10"/>
      <x:c r="S950" s="10"/>
      <x:c r="T950" s="12" t="n">
        <x:f t="shared" ca="1" si="65">(COUNTIF($D$947:$D$973,"&gt;"&amp;D950)+(COUNTIF($D$947:$D$973,"="&amp;D950)-1)/2)/26*100</x:f>
        <x:v>15.384615384615385</x:v>
      </x:c>
      <x:c r="U950" s="12" t="n">
        <x:f t="shared" ca="1" si="62">T950*N950</x:f>
        <x:v>7.6923076923076925</x:v>
      </x:c>
      <x:c r="V950" s="12" t="n">
        <x:f t="shared" ca="1" si="63">U950/9</x:f>
        <x:v>0.8547008547008548</x:v>
      </x:c>
    </x:row>
    <x:row r="951">
      <x:c r="A951" s="10" t="s">
        <x:v>241</x:v>
      </x:c>
      <x:c r="B951" s="10" t="s">
        <x:v>63</x:v>
      </x:c>
      <x:c r="C951" s="10" t="s">
        <x:v>64</x:v>
      </x:c>
      <x:c r="D951" s="12">
        <x:v>24</x:v>
      </x:c>
      <x:c r="E951" s="10" t="s">
        <x:v>242</x:v>
      </x:c>
      <x:c r="F951" s="10">
        <x:v>2025</x:v>
      </x:c>
      <x:c r="G951" s="10" t="s">
        <x:v>51</x:v>
      </x:c>
      <x:c r="H951" s="10" t="s">
        <x:v>243</x:v>
      </x:c>
      <x:c r="I951" s="10" t="s">
        <x:v>244</x:v>
      </x:c>
      <x:c r="J951" s="10" t="s">
        <x:v>243</x:v>
      </x:c>
      <x:c r="K951" s="10" t="s">
        <x:v>152</x:v>
      </x:c>
      <x:c r="L951" s="10" t="s">
        <x:v>245</x:v>
      </x:c>
      <x:c r="M951" s="10" t="s">
        <x:v>246</x:v>
      </x:c>
      <x:c r="N951" s="13">
        <x:v>0.5</x:v>
      </x:c>
      <x:c r="O951" s="13">
        <x:v>0.11111111110000001</x:v>
      </x:c>
      <x:c r="P951" s="13">
        <x:v>5.5555555600000001E-2</x:v>
      </x:c>
      <x:c r="Q951" s="11" t="b">
        <x:v>0</x:v>
      </x:c>
      <x:c r="R951" s="10"/>
      <x:c r="S951" s="10"/>
      <x:c r="T951" s="12" t="n">
        <x:f t="shared" ca="1" si="65">(COUNTIF($D$947:$D$973,"&gt;"&amp;D951)+(COUNTIF($D$947:$D$973,"="&amp;D951)-1)/2)/26*100</x:f>
        <x:v>92.3076923076923</x:v>
      </x:c>
      <x:c r="U951" s="12" t="n">
        <x:f t="shared" ca="1" si="62">T951*N951</x:f>
        <x:v>46.15384615384615</x:v>
      </x:c>
      <x:c r="V951" s="12" t="n">
        <x:f t="shared" ca="1" si="63">U951/9</x:f>
        <x:v>5.128205128205128</x:v>
      </x:c>
    </x:row>
    <x:row r="952">
      <x:c r="A952" s="10" t="s">
        <x:v>241</x:v>
      </x:c>
      <x:c r="B952" s="10" t="s">
        <x:v>65</x:v>
      </x:c>
      <x:c r="C952" s="10" t="s">
        <x:v>66</x:v>
      </x:c>
      <x:c r="D952" s="12">
        <x:v>30.1</x:v>
      </x:c>
      <x:c r="E952" s="10" t="s">
        <x:v>242</x:v>
      </x:c>
      <x:c r="F952" s="10">
        <x:v>2025</x:v>
      </x:c>
      <x:c r="G952" s="10" t="s">
        <x:v>51</x:v>
      </x:c>
      <x:c r="H952" s="10" t="s">
        <x:v>243</x:v>
      </x:c>
      <x:c r="I952" s="10" t="s">
        <x:v>244</x:v>
      </x:c>
      <x:c r="J952" s="10" t="s">
        <x:v>243</x:v>
      </x:c>
      <x:c r="K952" s="10" t="s">
        <x:v>152</x:v>
      </x:c>
      <x:c r="L952" s="10" t="s">
        <x:v>245</x:v>
      </x:c>
      <x:c r="M952" s="10" t="s">
        <x:v>246</x:v>
      </x:c>
      <x:c r="N952" s="13">
        <x:v>0.5</x:v>
      </x:c>
      <x:c r="O952" s="13">
        <x:v>0.11111111110000001</x:v>
      </x:c>
      <x:c r="P952" s="13">
        <x:v>5.5555555600000001E-2</x:v>
      </x:c>
      <x:c r="Q952" s="11" t="b">
        <x:v>0</x:v>
      </x:c>
      <x:c r="R952" s="10"/>
      <x:c r="S952" s="10"/>
      <x:c r="T952" s="12" t="n">
        <x:f t="shared" ca="1" si="65">(COUNTIF($D$947:$D$973,"&gt;"&amp;D952)+(COUNTIF($D$947:$D$973,"="&amp;D952)-1)/2)/26*100</x:f>
        <x:v>42.30769230769231</x:v>
      </x:c>
      <x:c r="U952" s="12" t="n">
        <x:f t="shared" ca="1" si="62">T952*N952</x:f>
        <x:v>21.153846153846153</x:v>
      </x:c>
      <x:c r="V952" s="12" t="n">
        <x:f t="shared" ca="1" si="63">U952/9</x:f>
        <x:v>2.3504273504273505</x:v>
      </x:c>
    </x:row>
    <x:row r="953">
      <x:c r="A953" s="10" t="s">
        <x:v>241</x:v>
      </x:c>
      <x:c r="B953" s="10" t="s">
        <x:v>67</x:v>
      </x:c>
      <x:c r="C953" s="10" t="s">
        <x:v>68</x:v>
      </x:c>
      <x:c r="D953" s="12">
        <x:v>28.2</x:v>
      </x:c>
      <x:c r="E953" s="10" t="s">
        <x:v>242</x:v>
      </x:c>
      <x:c r="F953" s="10">
        <x:v>2025</x:v>
      </x:c>
      <x:c r="G953" s="10" t="s">
        <x:v>51</x:v>
      </x:c>
      <x:c r="H953" s="10" t="s">
        <x:v>243</x:v>
      </x:c>
      <x:c r="I953" s="10" t="s">
        <x:v>244</x:v>
      </x:c>
      <x:c r="J953" s="10" t="s">
        <x:v>243</x:v>
      </x:c>
      <x:c r="K953" s="10" t="s">
        <x:v>152</x:v>
      </x:c>
      <x:c r="L953" s="10" t="s">
        <x:v>245</x:v>
      </x:c>
      <x:c r="M953" s="10" t="s">
        <x:v>246</x:v>
      </x:c>
      <x:c r="N953" s="13">
        <x:v>0.5</x:v>
      </x:c>
      <x:c r="O953" s="13">
        <x:v>0.11111111110000001</x:v>
      </x:c>
      <x:c r="P953" s="13">
        <x:v>5.5555555600000001E-2</x:v>
      </x:c>
      <x:c r="Q953" s="11" t="b">
        <x:v>0</x:v>
      </x:c>
      <x:c r="R953" s="10"/>
      <x:c r="S953" s="10"/>
      <x:c r="T953" s="12" t="n">
        <x:f t="shared" ca="1" si="65">(COUNTIF($D$947:$D$973,"&gt;"&amp;D953)+(COUNTIF($D$947:$D$973,"="&amp;D953)-1)/2)/26*100</x:f>
        <x:v>61.53846153846154</x:v>
      </x:c>
      <x:c r="U953" s="12" t="n">
        <x:f t="shared" ca="1" si="62">T953*N953</x:f>
        <x:v>30.76923076923077</x:v>
      </x:c>
      <x:c r="V953" s="12" t="n">
        <x:f t="shared" ca="1" si="63">U953/9</x:f>
        <x:v>3.418803418803419</x:v>
      </x:c>
    </x:row>
    <x:row r="954">
      <x:c r="A954" s="10" t="s">
        <x:v>241</x:v>
      </x:c>
      <x:c r="B954" s="10" t="s">
        <x:v>69</x:v>
      </x:c>
      <x:c r="C954" s="10" t="s">
        <x:v>70</x:v>
      </x:c>
      <x:c r="D954" s="12">
        <x:v>30.9</x:v>
      </x:c>
      <x:c r="E954" s="10" t="s">
        <x:v>242</x:v>
      </x:c>
      <x:c r="F954" s="10">
        <x:v>2025</x:v>
      </x:c>
      <x:c r="G954" s="10" t="s">
        <x:v>51</x:v>
      </x:c>
      <x:c r="H954" s="10" t="s">
        <x:v>243</x:v>
      </x:c>
      <x:c r="I954" s="10" t="s">
        <x:v>244</x:v>
      </x:c>
      <x:c r="J954" s="10" t="s">
        <x:v>243</x:v>
      </x:c>
      <x:c r="K954" s="10" t="s">
        <x:v>152</x:v>
      </x:c>
      <x:c r="L954" s="10" t="s">
        <x:v>245</x:v>
      </x:c>
      <x:c r="M954" s="10" t="s">
        <x:v>246</x:v>
      </x:c>
      <x:c r="N954" s="13">
        <x:v>0.5</x:v>
      </x:c>
      <x:c r="O954" s="13">
        <x:v>0.11111111110000001</x:v>
      </x:c>
      <x:c r="P954" s="13">
        <x:v>5.5555555600000001E-2</x:v>
      </x:c>
      <x:c r="Q954" s="11" t="b">
        <x:v>0</x:v>
      </x:c>
      <x:c r="R954" s="10"/>
      <x:c r="S954" s="10"/>
      <x:c r="T954" s="12" t="n">
        <x:f t="shared" ca="1" si="65">(COUNTIF($D$947:$D$973,"&gt;"&amp;D954)+(COUNTIF($D$947:$D$973,"="&amp;D954)-1)/2)/26*100</x:f>
        <x:v>25</x:v>
      </x:c>
      <x:c r="U954" s="12" t="n">
        <x:f t="shared" ca="1" si="62">T954*N954</x:f>
        <x:v>12.5</x:v>
      </x:c>
      <x:c r="V954" s="12" t="n">
        <x:f t="shared" ca="1" si="63">U954/9</x:f>
        <x:v>1.3888888888888888</x:v>
      </x:c>
    </x:row>
    <x:row r="955">
      <x:c r="A955" s="10" t="s">
        <x:v>241</x:v>
      </x:c>
      <x:c r="B955" s="10" t="s">
        <x:v>71</x:v>
      </x:c>
      <x:c r="C955" s="10" t="s">
        <x:v>72</x:v>
      </x:c>
      <x:c r="D955" s="12">
        <x:v>31.6</x:v>
      </x:c>
      <x:c r="E955" s="10" t="s">
        <x:v>242</x:v>
      </x:c>
      <x:c r="F955" s="10">
        <x:v>2025</x:v>
      </x:c>
      <x:c r="G955" s="10" t="s">
        <x:v>51</x:v>
      </x:c>
      <x:c r="H955" s="10" t="s">
        <x:v>243</x:v>
      </x:c>
      <x:c r="I955" s="10" t="s">
        <x:v>244</x:v>
      </x:c>
      <x:c r="J955" s="10" t="s">
        <x:v>243</x:v>
      </x:c>
      <x:c r="K955" s="10" t="s">
        <x:v>152</x:v>
      </x:c>
      <x:c r="L955" s="10" t="s">
        <x:v>245</x:v>
      </x:c>
      <x:c r="M955" s="10" t="s">
        <x:v>246</x:v>
      </x:c>
      <x:c r="N955" s="13">
        <x:v>0.5</x:v>
      </x:c>
      <x:c r="O955" s="13">
        <x:v>0.11111111110000001</x:v>
      </x:c>
      <x:c r="P955" s="13">
        <x:v>5.5555555600000001E-2</x:v>
      </x:c>
      <x:c r="Q955" s="11" t="b">
        <x:v>0</x:v>
      </x:c>
      <x:c r="R955" s="10"/>
      <x:c r="S955" s="10"/>
      <x:c r="T955" s="12" t="n">
        <x:f t="shared" ca="1" si="65">(COUNTIF($D$947:$D$973,"&gt;"&amp;D955)+(COUNTIF($D$947:$D$973,"="&amp;D955)-1)/2)/26*100</x:f>
        <x:v>11.538461538461538</x:v>
      </x:c>
      <x:c r="U955" s="12" t="n">
        <x:f t="shared" ca="1" si="62">T955*N955</x:f>
        <x:v>5.769230769230769</x:v>
      </x:c>
      <x:c r="V955" s="12" t="n">
        <x:f t="shared" ca="1" si="63">U955/9</x:f>
        <x:v>0.641025641025641</x:v>
      </x:c>
    </x:row>
    <x:row r="956">
      <x:c r="A956" s="10" t="s">
        <x:v>241</x:v>
      </x:c>
      <x:c r="B956" s="10" t="s">
        <x:v>73</x:v>
      </x:c>
      <x:c r="C956" s="10" t="s">
        <x:v>74</x:v>
      </x:c>
      <x:c r="D956" s="12">
        <x:v>30.8</x:v>
      </x:c>
      <x:c r="E956" s="10" t="s">
        <x:v>242</x:v>
      </x:c>
      <x:c r="F956" s="10">
        <x:v>2025</x:v>
      </x:c>
      <x:c r="G956" s="10" t="s">
        <x:v>51</x:v>
      </x:c>
      <x:c r="H956" s="10" t="s">
        <x:v>243</x:v>
      </x:c>
      <x:c r="I956" s="10" t="s">
        <x:v>244</x:v>
      </x:c>
      <x:c r="J956" s="10" t="s">
        <x:v>243</x:v>
      </x:c>
      <x:c r="K956" s="10" t="s">
        <x:v>152</x:v>
      </x:c>
      <x:c r="L956" s="10" t="s">
        <x:v>245</x:v>
      </x:c>
      <x:c r="M956" s="10" t="s">
        <x:v>246</x:v>
      </x:c>
      <x:c r="N956" s="13">
        <x:v>0.5</x:v>
      </x:c>
      <x:c r="O956" s="13">
        <x:v>0.11111111110000001</x:v>
      </x:c>
      <x:c r="P956" s="13">
        <x:v>5.5555555600000001E-2</x:v>
      </x:c>
      <x:c r="Q956" s="11" t="b">
        <x:v>0</x:v>
      </x:c>
      <x:c r="R956" s="10"/>
      <x:c r="S956" s="10"/>
      <x:c r="T956" s="12" t="n">
        <x:f t="shared" ca="1" si="65">(COUNTIF($D$947:$D$973,"&gt;"&amp;D956)+(COUNTIF($D$947:$D$973,"="&amp;D956)-1)/2)/26*100</x:f>
        <x:v>30.76923076923077</x:v>
      </x:c>
      <x:c r="U956" s="12" t="n">
        <x:f t="shared" ca="1" si="62">T956*N956</x:f>
        <x:v>15.384615384615385</x:v>
      </x:c>
      <x:c r="V956" s="12" t="n">
        <x:f t="shared" ca="1" si="63">U956/9</x:f>
        <x:v>1.7094017094017095</x:v>
      </x:c>
    </x:row>
    <x:row r="957">
      <x:c r="A957" s="10" t="s">
        <x:v>241</x:v>
      </x:c>
      <x:c r="B957" s="10" t="s">
        <x:v>75</x:v>
      </x:c>
      <x:c r="C957" s="10" t="s">
        <x:v>76</x:v>
      </x:c>
      <x:c r="D957" s="12">
        <x:v>27.1</x:v>
      </x:c>
      <x:c r="E957" s="10" t="s">
        <x:v>242</x:v>
      </x:c>
      <x:c r="F957" s="10">
        <x:v>2025</x:v>
      </x:c>
      <x:c r="G957" s="10" t="s">
        <x:v>51</x:v>
      </x:c>
      <x:c r="H957" s="10" t="s">
        <x:v>243</x:v>
      </x:c>
      <x:c r="I957" s="10" t="s">
        <x:v>244</x:v>
      </x:c>
      <x:c r="J957" s="10" t="s">
        <x:v>243</x:v>
      </x:c>
      <x:c r="K957" s="10" t="s">
        <x:v>152</x:v>
      </x:c>
      <x:c r="L957" s="10" t="s">
        <x:v>245</x:v>
      </x:c>
      <x:c r="M957" s="10" t="s">
        <x:v>246</x:v>
      </x:c>
      <x:c r="N957" s="13">
        <x:v>0.5</x:v>
      </x:c>
      <x:c r="O957" s="13">
        <x:v>0.11111111110000001</x:v>
      </x:c>
      <x:c r="P957" s="13">
        <x:v>5.5555555600000001E-2</x:v>
      </x:c>
      <x:c r="Q957" s="11" t="b">
        <x:v>0</x:v>
      </x:c>
      <x:c r="R957" s="10"/>
      <x:c r="S957" s="10"/>
      <x:c r="T957" s="12" t="n">
        <x:f t="shared" ca="1" si="65">(COUNTIF($D$947:$D$973,"&gt;"&amp;D957)+(COUNTIF($D$947:$D$973,"="&amp;D957)-1)/2)/26*100</x:f>
        <x:v>76.92307692307693</x:v>
      </x:c>
      <x:c r="U957" s="12" t="n">
        <x:f t="shared" ca="1" si="62">T957*N957</x:f>
        <x:v>38.46153846153847</x:v>
      </x:c>
      <x:c r="V957" s="12" t="n">
        <x:f t="shared" ca="1" si="63">U957/9</x:f>
        <x:v>4.273504273504274</x:v>
      </x:c>
    </x:row>
    <x:row r="958">
      <x:c r="A958" s="10" t="s">
        <x:v>241</x:v>
      </x:c>
      <x:c r="B958" s="10" t="s">
        <x:v>77</x:v>
      </x:c>
      <x:c r="C958" s="10" t="s">
        <x:v>78</x:v>
      </x:c>
      <x:c r="D958" s="12">
        <x:v>30.4</x:v>
      </x:c>
      <x:c r="E958" s="10" t="s">
        <x:v>242</x:v>
      </x:c>
      <x:c r="F958" s="10">
        <x:v>2025</x:v>
      </x:c>
      <x:c r="G958" s="10" t="s">
        <x:v>51</x:v>
      </x:c>
      <x:c r="H958" s="10" t="s">
        <x:v>243</x:v>
      </x:c>
      <x:c r="I958" s="10" t="s">
        <x:v>244</x:v>
      </x:c>
      <x:c r="J958" s="10" t="s">
        <x:v>243</x:v>
      </x:c>
      <x:c r="K958" s="10" t="s">
        <x:v>152</x:v>
      </x:c>
      <x:c r="L958" s="10" t="s">
        <x:v>245</x:v>
      </x:c>
      <x:c r="M958" s="10" t="s">
        <x:v>246</x:v>
      </x:c>
      <x:c r="N958" s="13">
        <x:v>0.5</x:v>
      </x:c>
      <x:c r="O958" s="13">
        <x:v>0.11111111110000001</x:v>
      </x:c>
      <x:c r="P958" s="13">
        <x:v>5.5555555600000001E-2</x:v>
      </x:c>
      <x:c r="Q958" s="11" t="b">
        <x:v>0</x:v>
      </x:c>
      <x:c r="R958" s="10"/>
      <x:c r="S958" s="10"/>
      <x:c r="T958" s="12" t="n">
        <x:f t="shared" ca="1" si="65">(COUNTIF($D$947:$D$973,"&gt;"&amp;D958)+(COUNTIF($D$947:$D$973,"="&amp;D958)-1)/2)/26*100</x:f>
        <x:v>38.46153846153847</x:v>
      </x:c>
      <x:c r="U958" s="12" t="n">
        <x:f t="shared" ca="1" si="62">T958*N958</x:f>
        <x:v>19.230769230769234</x:v>
      </x:c>
      <x:c r="V958" s="12" t="n">
        <x:f t="shared" ca="1" si="63">U958/9</x:f>
        <x:v>2.136752136752137</x:v>
      </x:c>
    </x:row>
    <x:row r="959">
      <x:c r="A959" s="10" t="s">
        <x:v>241</x:v>
      </x:c>
      <x:c r="B959" s="10" t="s">
        <x:v>79</x:v>
      </x:c>
      <x:c r="C959" s="10" t="s">
        <x:v>80</x:v>
      </x:c>
      <x:c r="D959" s="12">
        <x:v>28.5</x:v>
      </x:c>
      <x:c r="E959" s="10" t="s">
        <x:v>242</x:v>
      </x:c>
      <x:c r="F959" s="10">
        <x:v>2025</x:v>
      </x:c>
      <x:c r="G959" s="10" t="s">
        <x:v>51</x:v>
      </x:c>
      <x:c r="H959" s="10" t="s">
        <x:v>243</x:v>
      </x:c>
      <x:c r="I959" s="10" t="s">
        <x:v>244</x:v>
      </x:c>
      <x:c r="J959" s="10" t="s">
        <x:v>243</x:v>
      </x:c>
      <x:c r="K959" s="10" t="s">
        <x:v>152</x:v>
      </x:c>
      <x:c r="L959" s="10" t="s">
        <x:v>245</x:v>
      </x:c>
      <x:c r="M959" s="10" t="s">
        <x:v>246</x:v>
      </x:c>
      <x:c r="N959" s="13">
        <x:v>0.5</x:v>
      </x:c>
      <x:c r="O959" s="13">
        <x:v>0.11111111110000001</x:v>
      </x:c>
      <x:c r="P959" s="13">
        <x:v>5.5555555600000001E-2</x:v>
      </x:c>
      <x:c r="Q959" s="11" t="b">
        <x:v>0</x:v>
      </x:c>
      <x:c r="R959" s="10"/>
      <x:c r="S959" s="10"/>
      <x:c r="T959" s="12" t="n">
        <x:f t="shared" ca="1" si="65">(COUNTIF($D$947:$D$973,"&gt;"&amp;D959)+(COUNTIF($D$947:$D$973,"="&amp;D959)-1)/2)/26*100</x:f>
        <x:v>57.692307692307686</x:v>
      </x:c>
      <x:c r="U959" s="12" t="n">
        <x:f t="shared" ca="1" si="62">T959*N959</x:f>
        <x:v>28.846153846153843</x:v>
      </x:c>
      <x:c r="V959" s="12" t="n">
        <x:f t="shared" ca="1" si="63">U959/9</x:f>
        <x:v>3.205128205128205</x:v>
      </x:c>
    </x:row>
    <x:row r="960">
      <x:c r="A960" s="10" t="s">
        <x:v>241</x:v>
      </x:c>
      <x:c r="B960" s="10" t="s">
        <x:v>81</x:v>
      </x:c>
      <x:c r="C960" s="10" t="s">
        <x:v>82</x:v>
      </x:c>
      <x:c r="D960" s="12">
        <x:v>29.5</x:v>
      </x:c>
      <x:c r="E960" s="10" t="s">
        <x:v>242</x:v>
      </x:c>
      <x:c r="F960" s="10">
        <x:v>2025</x:v>
      </x:c>
      <x:c r="G960" s="10" t="s">
        <x:v>51</x:v>
      </x:c>
      <x:c r="H960" s="10" t="s">
        <x:v>243</x:v>
      </x:c>
      <x:c r="I960" s="10" t="s">
        <x:v>244</x:v>
      </x:c>
      <x:c r="J960" s="10" t="s">
        <x:v>243</x:v>
      </x:c>
      <x:c r="K960" s="10" t="s">
        <x:v>152</x:v>
      </x:c>
      <x:c r="L960" s="10" t="s">
        <x:v>245</x:v>
      </x:c>
      <x:c r="M960" s="10" t="s">
        <x:v>246</x:v>
      </x:c>
      <x:c r="N960" s="13">
        <x:v>0.5</x:v>
      </x:c>
      <x:c r="O960" s="13">
        <x:v>0.11111111110000001</x:v>
      </x:c>
      <x:c r="P960" s="13">
        <x:v>5.5555555600000001E-2</x:v>
      </x:c>
      <x:c r="Q960" s="11" t="b">
        <x:v>0</x:v>
      </x:c>
      <x:c r="R960" s="10"/>
      <x:c r="S960" s="10"/>
      <x:c r="T960" s="12" t="n">
        <x:f t="shared" ca="1" si="65">(COUNTIF($D$947:$D$973,"&gt;"&amp;D960)+(COUNTIF($D$947:$D$973,"="&amp;D960)-1)/2)/26*100</x:f>
        <x:v>46.15384615384615</x:v>
      </x:c>
      <x:c r="U960" s="12" t="n">
        <x:f t="shared" ca="1" si="62">T960*N960</x:f>
        <x:v>23.076923076923077</x:v>
      </x:c>
      <x:c r="V960" s="12" t="n">
        <x:f t="shared" ca="1" si="63">U960/9</x:f>
        <x:v>2.564102564102564</x:v>
      </x:c>
    </x:row>
    <x:row r="961">
      <x:c r="A961" s="10" t="s">
        <x:v>241</x:v>
      </x:c>
      <x:c r="B961" s="10" t="s">
        <x:v>83</x:v>
      </x:c>
      <x:c r="C961" s="10" t="s">
        <x:v>84</x:v>
      </x:c>
      <x:c r="D961" s="12">
        <x:v>27.2</x:v>
      </x:c>
      <x:c r="E961" s="10" t="s">
        <x:v>242</x:v>
      </x:c>
      <x:c r="F961" s="10">
        <x:v>2025</x:v>
      </x:c>
      <x:c r="G961" s="10" t="s">
        <x:v>51</x:v>
      </x:c>
      <x:c r="H961" s="10" t="s">
        <x:v>243</x:v>
      </x:c>
      <x:c r="I961" s="10" t="s">
        <x:v>244</x:v>
      </x:c>
      <x:c r="J961" s="10" t="s">
        <x:v>243</x:v>
      </x:c>
      <x:c r="K961" s="10" t="s">
        <x:v>152</x:v>
      </x:c>
      <x:c r="L961" s="10" t="s">
        <x:v>245</x:v>
      </x:c>
      <x:c r="M961" s="10" t="s">
        <x:v>246</x:v>
      </x:c>
      <x:c r="N961" s="13">
        <x:v>0.5</x:v>
      </x:c>
      <x:c r="O961" s="13">
        <x:v>0.11111111110000001</x:v>
      </x:c>
      <x:c r="P961" s="13">
        <x:v>5.5555555600000001E-2</x:v>
      </x:c>
      <x:c r="Q961" s="11" t="b">
        <x:v>0</x:v>
      </x:c>
      <x:c r="R961" s="10"/>
      <x:c r="S961" s="10"/>
      <x:c r="T961" s="12" t="n">
        <x:f t="shared" ca="1" si="65">(COUNTIF($D$947:$D$973,"&gt;"&amp;D961)+(COUNTIF($D$947:$D$973,"="&amp;D961)-1)/2)/26*100</x:f>
        <x:v>73.07692307692307</x:v>
      </x:c>
      <x:c r="U961" s="12" t="n">
        <x:f t="shared" ca="1" si="62">T961*N961</x:f>
        <x:v>36.53846153846153</x:v>
      </x:c>
      <x:c r="V961" s="12" t="n">
        <x:f t="shared" ca="1" si="63">U961/9</x:f>
        <x:v>4.05982905982906</x:v>
      </x:c>
    </x:row>
    <x:row r="962">
      <x:c r="A962" s="10" t="s">
        <x:v>241</x:v>
      </x:c>
      <x:c r="B962" s="10" t="s">
        <x:v>85</x:v>
      </x:c>
      <x:c r="C962" s="10" t="s">
        <x:v>86</x:v>
      </x:c>
      <x:c r="D962" s="12">
        <x:v>31</x:v>
      </x:c>
      <x:c r="E962" s="10" t="s">
        <x:v>242</x:v>
      </x:c>
      <x:c r="F962" s="10">
        <x:v>2025</x:v>
      </x:c>
      <x:c r="G962" s="10" t="s">
        <x:v>51</x:v>
      </x:c>
      <x:c r="H962" s="10" t="s">
        <x:v>243</x:v>
      </x:c>
      <x:c r="I962" s="10" t="s">
        <x:v>244</x:v>
      </x:c>
      <x:c r="J962" s="10" t="s">
        <x:v>243</x:v>
      </x:c>
      <x:c r="K962" s="10" t="s">
        <x:v>152</x:v>
      </x:c>
      <x:c r="L962" s="10" t="s">
        <x:v>245</x:v>
      </x:c>
      <x:c r="M962" s="10" t="s">
        <x:v>246</x:v>
      </x:c>
      <x:c r="N962" s="13">
        <x:v>0.5</x:v>
      </x:c>
      <x:c r="O962" s="13">
        <x:v>0.11111111110000001</x:v>
      </x:c>
      <x:c r="P962" s="13">
        <x:v>5.5555555600000001E-2</x:v>
      </x:c>
      <x:c r="Q962" s="11" t="b">
        <x:v>0</x:v>
      </x:c>
      <x:c r="R962" s="10"/>
      <x:c r="S962" s="10"/>
      <x:c r="T962" s="12" t="n">
        <x:f t="shared" ca="1" si="65">(COUNTIF($D$947:$D$973,"&gt;"&amp;D962)+(COUNTIF($D$947:$D$973,"="&amp;D962)-1)/2)/26*100</x:f>
        <x:v>19.230769230769234</x:v>
      </x:c>
      <x:c r="U962" s="12" t="n">
        <x:f t="shared" ref="U962:U1025" ca="1" si="66">T962*N962</x:f>
        <x:v>9.615384615384617</x:v>
      </x:c>
      <x:c r="V962" s="12" t="n">
        <x:f t="shared" ref="V962:V1025" ca="1" si="67">U962/9</x:f>
        <x:v>1.0683760683760686</x:v>
      </x:c>
    </x:row>
    <x:row r="963">
      <x:c r="A963" s="10" t="s">
        <x:v>241</x:v>
      </x:c>
      <x:c r="B963" s="10" t="s">
        <x:v>87</x:v>
      </x:c>
      <x:c r="C963" s="10" t="s">
        <x:v>88</x:v>
      </x:c>
      <x:c r="D963" s="12">
        <x:v>35.5</x:v>
      </x:c>
      <x:c r="E963" s="10" t="s">
        <x:v>242</x:v>
      </x:c>
      <x:c r="F963" s="10">
        <x:v>2025</x:v>
      </x:c>
      <x:c r="G963" s="10" t="s">
        <x:v>51</x:v>
      </x:c>
      <x:c r="H963" s="10" t="s">
        <x:v>243</x:v>
      </x:c>
      <x:c r="I963" s="10" t="s">
        <x:v>244</x:v>
      </x:c>
      <x:c r="J963" s="10" t="s">
        <x:v>243</x:v>
      </x:c>
      <x:c r="K963" s="10" t="s">
        <x:v>152</x:v>
      </x:c>
      <x:c r="L963" s="10" t="s">
        <x:v>245</x:v>
      </x:c>
      <x:c r="M963" s="10" t="s">
        <x:v>246</x:v>
      </x:c>
      <x:c r="N963" s="13">
        <x:v>0.5</x:v>
      </x:c>
      <x:c r="O963" s="13">
        <x:v>0.11111111110000001</x:v>
      </x:c>
      <x:c r="P963" s="13">
        <x:v>5.5555555600000001E-2</x:v>
      </x:c>
      <x:c r="Q963" s="11" t="b">
        <x:v>0</x:v>
      </x:c>
      <x:c r="R963" s="10"/>
      <x:c r="S963" s="10"/>
      <x:c r="T963" s="12" t="n">
        <x:f t="shared" ca="1" si="65">(COUNTIF($D$947:$D$973,"&gt;"&amp;D963)+(COUNTIF($D$947:$D$973,"="&amp;D963)-1)/2)/26*100</x:f>
        <x:v>7.6923076923076925</x:v>
      </x:c>
      <x:c r="U963" s="12" t="n">
        <x:f t="shared" ca="1" si="66">T963*N963</x:f>
        <x:v>3.8461538461538463</x:v>
      </x:c>
      <x:c r="V963" s="12" t="n">
        <x:f t="shared" ca="1" si="67">U963/9</x:f>
        <x:v>0.4273504273504274</x:v>
      </x:c>
    </x:row>
    <x:row r="964">
      <x:c r="A964" s="10" t="s">
        <x:v>241</x:v>
      </x:c>
      <x:c r="B964" s="10" t="s">
        <x:v>89</x:v>
      </x:c>
      <x:c r="C964" s="10" t="s">
        <x:v>90</x:v>
      </x:c>
      <x:c r="D964" s="12">
        <x:v>30.5</x:v>
      </x:c>
      <x:c r="E964" s="10" t="s">
        <x:v>242</x:v>
      </x:c>
      <x:c r="F964" s="10">
        <x:v>2025</x:v>
      </x:c>
      <x:c r="G964" s="10" t="s">
        <x:v>51</x:v>
      </x:c>
      <x:c r="H964" s="10" t="s">
        <x:v>243</x:v>
      </x:c>
      <x:c r="I964" s="10" t="s">
        <x:v>244</x:v>
      </x:c>
      <x:c r="J964" s="10" t="s">
        <x:v>243</x:v>
      </x:c>
      <x:c r="K964" s="10" t="s">
        <x:v>152</x:v>
      </x:c>
      <x:c r="L964" s="10" t="s">
        <x:v>245</x:v>
      </x:c>
      <x:c r="M964" s="10" t="s">
        <x:v>246</x:v>
      </x:c>
      <x:c r="N964" s="13">
        <x:v>0.5</x:v>
      </x:c>
      <x:c r="O964" s="13">
        <x:v>0.11111111110000001</x:v>
      </x:c>
      <x:c r="P964" s="13">
        <x:v>5.5555555600000001E-2</x:v>
      </x:c>
      <x:c r="Q964" s="11" t="b">
        <x:v>0</x:v>
      </x:c>
      <x:c r="R964" s="10"/>
      <x:c r="S964" s="10"/>
      <x:c r="T964" s="12" t="n">
        <x:f t="shared" ca="1" si="65">(COUNTIF($D$947:$D$973,"&gt;"&amp;D964)+(COUNTIF($D$947:$D$973,"="&amp;D964)-1)/2)/26*100</x:f>
        <x:v>34.61538461538461</x:v>
      </x:c>
      <x:c r="U964" s="12" t="n">
        <x:f t="shared" ca="1" si="66">T964*N964</x:f>
        <x:v>17.307692307692307</x:v>
      </x:c>
      <x:c r="V964" s="12" t="n">
        <x:f t="shared" ca="1" si="67">U964/9</x:f>
        <x:v>1.923076923076923</x:v>
      </x:c>
    </x:row>
    <x:row r="965">
      <x:c r="A965" s="10" t="s">
        <x:v>241</x:v>
      </x:c>
      <x:c r="B965" s="10" t="s">
        <x:v>91</x:v>
      </x:c>
      <x:c r="C965" s="10" t="s">
        <x:v>92</x:v>
      </x:c>
      <x:c r="D965" s="12">
        <x:v>35.6</x:v>
      </x:c>
      <x:c r="E965" s="10" t="s">
        <x:v>242</x:v>
      </x:c>
      <x:c r="F965" s="10">
        <x:v>2025</x:v>
      </x:c>
      <x:c r="G965" s="10" t="s">
        <x:v>51</x:v>
      </x:c>
      <x:c r="H965" s="10" t="s">
        <x:v>243</x:v>
      </x:c>
      <x:c r="I965" s="10" t="s">
        <x:v>244</x:v>
      </x:c>
      <x:c r="J965" s="10" t="s">
        <x:v>243</x:v>
      </x:c>
      <x:c r="K965" s="10" t="s">
        <x:v>152</x:v>
      </x:c>
      <x:c r="L965" s="10" t="s">
        <x:v>245</x:v>
      </x:c>
      <x:c r="M965" s="10" t="s">
        <x:v>246</x:v>
      </x:c>
      <x:c r="N965" s="13">
        <x:v>0.5</x:v>
      </x:c>
      <x:c r="O965" s="13">
        <x:v>0.11111111110000001</x:v>
      </x:c>
      <x:c r="P965" s="13">
        <x:v>5.5555555600000001E-2</x:v>
      </x:c>
      <x:c r="Q965" s="11" t="b">
        <x:v>0</x:v>
      </x:c>
      <x:c r="R965" s="10"/>
      <x:c r="S965" s="10"/>
      <x:c r="T965" s="12" t="n">
        <x:f t="shared" ca="1" si="65">(COUNTIF($D$947:$D$973,"&gt;"&amp;D965)+(COUNTIF($D$947:$D$973,"="&amp;D965)-1)/2)/26*100</x:f>
        <x:v>3.8461538461538463</x:v>
      </x:c>
      <x:c r="U965" s="12" t="n">
        <x:f t="shared" ca="1" si="66">T965*N965</x:f>
        <x:v>1.9230769230769231</x:v>
      </x:c>
      <x:c r="V965" s="12" t="n">
        <x:f t="shared" ca="1" si="67">U965/9</x:f>
        <x:v>0.2136752136752137</x:v>
      </x:c>
    </x:row>
    <x:row r="966">
      <x:c r="A966" s="10" t="s">
        <x:v>241</x:v>
      </x:c>
      <x:c r="B966" s="10" t="s">
        <x:v>93</x:v>
      </x:c>
      <x:c r="C966" s="10" t="s">
        <x:v>94</x:v>
      </x:c>
      <x:c r="D966" s="12">
        <x:v>29.2</x:v>
      </x:c>
      <x:c r="E966" s="10" t="s">
        <x:v>242</x:v>
      </x:c>
      <x:c r="F966" s="10">
        <x:v>2025</x:v>
      </x:c>
      <x:c r="G966" s="10" t="s">
        <x:v>51</x:v>
      </x:c>
      <x:c r="H966" s="10" t="s">
        <x:v>243</x:v>
      </x:c>
      <x:c r="I966" s="10" t="s">
        <x:v>244</x:v>
      </x:c>
      <x:c r="J966" s="10" t="s">
        <x:v>243</x:v>
      </x:c>
      <x:c r="K966" s="10" t="s">
        <x:v>152</x:v>
      </x:c>
      <x:c r="L966" s="10" t="s">
        <x:v>245</x:v>
      </x:c>
      <x:c r="M966" s="10" t="s">
        <x:v>246</x:v>
      </x:c>
      <x:c r="N966" s="13">
        <x:v>0.5</x:v>
      </x:c>
      <x:c r="O966" s="13">
        <x:v>0.11111111110000001</x:v>
      </x:c>
      <x:c r="P966" s="13">
        <x:v>5.5555555600000001E-2</x:v>
      </x:c>
      <x:c r="Q966" s="11" t="b">
        <x:v>0</x:v>
      </x:c>
      <x:c r="R966" s="10"/>
      <x:c r="S966" s="10"/>
      <x:c r="T966" s="12" t="n">
        <x:f t="shared" ca="1" si="65">(COUNTIF($D$947:$D$973,"&gt;"&amp;D966)+(COUNTIF($D$947:$D$973,"="&amp;D966)-1)/2)/26*100</x:f>
        <x:v>50</x:v>
      </x:c>
      <x:c r="U966" s="12" t="n">
        <x:f t="shared" ca="1" si="66">T966*N966</x:f>
        <x:v>25</x:v>
      </x:c>
      <x:c r="V966" s="12" t="n">
        <x:f t="shared" ca="1" si="67">U966/9</x:f>
        <x:v>2.7777777777777777</x:v>
      </x:c>
    </x:row>
    <x:row r="967">
      <x:c r="A967" s="10" t="s">
        <x:v>241</x:v>
      </x:c>
      <x:c r="B967" s="10" t="s">
        <x:v>95</x:v>
      </x:c>
      <x:c r="C967" s="10" t="s">
        <x:v>96</x:v>
      </x:c>
      <x:c r="D967" s="12">
        <x:v>25.9</x:v>
      </x:c>
      <x:c r="E967" s="10" t="s">
        <x:v>242</x:v>
      </x:c>
      <x:c r="F967" s="10">
        <x:v>2025</x:v>
      </x:c>
      <x:c r="G967" s="10" t="s">
        <x:v>51</x:v>
      </x:c>
      <x:c r="H967" s="10" t="s">
        <x:v>243</x:v>
      </x:c>
      <x:c r="I967" s="10" t="s">
        <x:v>244</x:v>
      </x:c>
      <x:c r="J967" s="10" t="s">
        <x:v>243</x:v>
      </x:c>
      <x:c r="K967" s="10" t="s">
        <x:v>152</x:v>
      </x:c>
      <x:c r="L967" s="10" t="s">
        <x:v>245</x:v>
      </x:c>
      <x:c r="M967" s="10" t="s">
        <x:v>246</x:v>
      </x:c>
      <x:c r="N967" s="13">
        <x:v>0.5</x:v>
      </x:c>
      <x:c r="O967" s="13">
        <x:v>0.11111111110000001</x:v>
      </x:c>
      <x:c r="P967" s="13">
        <x:v>5.5555555600000001E-2</x:v>
      </x:c>
      <x:c r="Q967" s="11" t="b">
        <x:v>0</x:v>
      </x:c>
      <x:c r="R967" s="10"/>
      <x:c r="S967" s="10"/>
      <x:c r="T967" s="12" t="n">
        <x:f t="shared" ca="1" si="65">(COUNTIF($D$947:$D$973,"&gt;"&amp;D967)+(COUNTIF($D$947:$D$973,"="&amp;D967)-1)/2)/26*100</x:f>
        <x:v>80.76923076923077</x:v>
      </x:c>
      <x:c r="U967" s="12" t="n">
        <x:f t="shared" ca="1" si="66">T967*N967</x:f>
        <x:v>40.38461538461539</x:v>
      </x:c>
      <x:c r="V967" s="12" t="n">
        <x:f t="shared" ca="1" si="67">U967/9</x:f>
        <x:v>4.487179487179487</x:v>
      </x:c>
    </x:row>
    <x:row r="968">
      <x:c r="A968" s="10" t="s">
        <x:v>241</x:v>
      </x:c>
      <x:c r="B968" s="10" t="s">
        <x:v>97</x:v>
      </x:c>
      <x:c r="C968" s="10" t="s">
        <x:v>98</x:v>
      </x:c>
      <x:c r="D968" s="12">
        <x:v>24.9</x:v>
      </x:c>
      <x:c r="E968" s="10" t="s">
        <x:v>242</x:v>
      </x:c>
      <x:c r="F968" s="10">
        <x:v>2025</x:v>
      </x:c>
      <x:c r="G968" s="10" t="s">
        <x:v>51</x:v>
      </x:c>
      <x:c r="H968" s="10" t="s">
        <x:v>243</x:v>
      </x:c>
      <x:c r="I968" s="10" t="s">
        <x:v>244</x:v>
      </x:c>
      <x:c r="J968" s="10" t="s">
        <x:v>243</x:v>
      </x:c>
      <x:c r="K968" s="10" t="s">
        <x:v>152</x:v>
      </x:c>
      <x:c r="L968" s="10" t="s">
        <x:v>245</x:v>
      </x:c>
      <x:c r="M968" s="10" t="s">
        <x:v>246</x:v>
      </x:c>
      <x:c r="N968" s="13">
        <x:v>0.5</x:v>
      </x:c>
      <x:c r="O968" s="13">
        <x:v>0.11111111110000001</x:v>
      </x:c>
      <x:c r="P968" s="13">
        <x:v>5.5555555600000001E-2</x:v>
      </x:c>
      <x:c r="Q968" s="11" t="b">
        <x:v>0</x:v>
      </x:c>
      <x:c r="R968" s="10"/>
      <x:c r="S968" s="10"/>
      <x:c r="T968" s="12" t="n">
        <x:f t="shared" ca="1" si="65">(COUNTIF($D$947:$D$973,"&gt;"&amp;D968)+(COUNTIF($D$947:$D$973,"="&amp;D968)-1)/2)/26*100</x:f>
        <x:v>84.61538461538461</x:v>
      </x:c>
      <x:c r="U968" s="12" t="n">
        <x:f t="shared" ca="1" si="66">T968*N968</x:f>
        <x:v>42.30769230769231</x:v>
      </x:c>
      <x:c r="V968" s="12" t="n">
        <x:f t="shared" ca="1" si="67">U968/9</x:f>
        <x:v>4.700854700854701</x:v>
      </x:c>
    </x:row>
    <x:row r="969">
      <x:c r="A969" s="10" t="s">
        <x:v>241</x:v>
      </x:c>
      <x:c r="B969" s="10" t="s">
        <x:v>99</x:v>
      </x:c>
      <x:c r="C969" s="10" t="s">
        <x:v>100</x:v>
      </x:c>
      <x:c r="D969" s="12">
        <x:v>30.9</x:v>
      </x:c>
      <x:c r="E969" s="10" t="s">
        <x:v>242</x:v>
      </x:c>
      <x:c r="F969" s="10">
        <x:v>2025</x:v>
      </x:c>
      <x:c r="G969" s="10" t="s">
        <x:v>51</x:v>
      </x:c>
      <x:c r="H969" s="10" t="s">
        <x:v>243</x:v>
      </x:c>
      <x:c r="I969" s="10" t="s">
        <x:v>244</x:v>
      </x:c>
      <x:c r="J969" s="10" t="s">
        <x:v>243</x:v>
      </x:c>
      <x:c r="K969" s="10" t="s">
        <x:v>152</x:v>
      </x:c>
      <x:c r="L969" s="10" t="s">
        <x:v>245</x:v>
      </x:c>
      <x:c r="M969" s="10" t="s">
        <x:v>246</x:v>
      </x:c>
      <x:c r="N969" s="13">
        <x:v>0.5</x:v>
      </x:c>
      <x:c r="O969" s="13">
        <x:v>0.11111111110000001</x:v>
      </x:c>
      <x:c r="P969" s="13">
        <x:v>5.5555555600000001E-2</x:v>
      </x:c>
      <x:c r="Q969" s="11" t="b">
        <x:v>0</x:v>
      </x:c>
      <x:c r="R969" s="10"/>
      <x:c r="S969" s="10"/>
      <x:c r="T969" s="12" t="n">
        <x:f t="shared" ca="1" si="65">(COUNTIF($D$947:$D$973,"&gt;"&amp;D969)+(COUNTIF($D$947:$D$973,"="&amp;D969)-1)/2)/26*100</x:f>
        <x:v>25</x:v>
      </x:c>
      <x:c r="U969" s="12" t="n">
        <x:f t="shared" ca="1" si="66">T969*N969</x:f>
        <x:v>12.5</x:v>
      </x:c>
      <x:c r="V969" s="12" t="n">
        <x:f t="shared" ca="1" si="67">U969/9</x:f>
        <x:v>1.3888888888888888</x:v>
      </x:c>
    </x:row>
    <x:row r="970">
      <x:c r="A970" s="10" t="s">
        <x:v>241</x:v>
      </x:c>
      <x:c r="B970" s="10" t="s">
        <x:v>101</x:v>
      </x:c>
      <x:c r="C970" s="10" t="s">
        <x:v>102</x:v>
      </x:c>
      <x:c r="D970" s="12">
        <x:v>27.3</x:v>
      </x:c>
      <x:c r="E970" s="10" t="s">
        <x:v>242</x:v>
      </x:c>
      <x:c r="F970" s="10">
        <x:v>2025</x:v>
      </x:c>
      <x:c r="G970" s="10" t="s">
        <x:v>51</x:v>
      </x:c>
      <x:c r="H970" s="10" t="s">
        <x:v>243</x:v>
      </x:c>
      <x:c r="I970" s="10" t="s">
        <x:v>244</x:v>
      </x:c>
      <x:c r="J970" s="10" t="s">
        <x:v>243</x:v>
      </x:c>
      <x:c r="K970" s="10" t="s">
        <x:v>152</x:v>
      </x:c>
      <x:c r="L970" s="10" t="s">
        <x:v>245</x:v>
      </x:c>
      <x:c r="M970" s="10" t="s">
        <x:v>246</x:v>
      </x:c>
      <x:c r="N970" s="13">
        <x:v>0.5</x:v>
      </x:c>
      <x:c r="O970" s="13">
        <x:v>0.11111111110000001</x:v>
      </x:c>
      <x:c r="P970" s="13">
        <x:v>5.5555555600000001E-2</x:v>
      </x:c>
      <x:c r="Q970" s="11" t="b">
        <x:v>0</x:v>
      </x:c>
      <x:c r="R970" s="10"/>
      <x:c r="S970" s="10"/>
      <x:c r="T970" s="12" t="n">
        <x:f t="shared" ca="1" si="65">(COUNTIF($D$947:$D$973,"&gt;"&amp;D970)+(COUNTIF($D$947:$D$973,"="&amp;D970)-1)/2)/26*100</x:f>
        <x:v>69.23076923076923</x:v>
      </x:c>
      <x:c r="U970" s="12" t="n">
        <x:f t="shared" ca="1" si="66">T970*N970</x:f>
        <x:v>34.61538461538461</x:v>
      </x:c>
      <x:c r="V970" s="12" t="n">
        <x:f t="shared" ca="1" si="67">U970/9</x:f>
        <x:v>3.846153846153846</x:v>
      </x:c>
    </x:row>
    <x:row r="971">
      <x:c r="A971" s="10" t="s">
        <x:v>241</x:v>
      </x:c>
      <x:c r="B971" s="10" t="s">
        <x:v>103</x:v>
      </x:c>
      <x:c r="C971" s="10" t="s">
        <x:v>104</x:v>
      </x:c>
      <x:c r="D971" s="12">
        <x:v>28.6</x:v>
      </x:c>
      <x:c r="E971" s="10" t="s">
        <x:v>242</x:v>
      </x:c>
      <x:c r="F971" s="10">
        <x:v>2025</x:v>
      </x:c>
      <x:c r="G971" s="10" t="s">
        <x:v>51</x:v>
      </x:c>
      <x:c r="H971" s="10" t="s">
        <x:v>243</x:v>
      </x:c>
      <x:c r="I971" s="10" t="s">
        <x:v>244</x:v>
      </x:c>
      <x:c r="J971" s="10" t="s">
        <x:v>243</x:v>
      </x:c>
      <x:c r="K971" s="10" t="s">
        <x:v>152</x:v>
      </x:c>
      <x:c r="L971" s="10" t="s">
        <x:v>245</x:v>
      </x:c>
      <x:c r="M971" s="10" t="s">
        <x:v>246</x:v>
      </x:c>
      <x:c r="N971" s="13">
        <x:v>0.5</x:v>
      </x:c>
      <x:c r="O971" s="13">
        <x:v>0.11111111110000001</x:v>
      </x:c>
      <x:c r="P971" s="13">
        <x:v>5.5555555600000001E-2</x:v>
      </x:c>
      <x:c r="Q971" s="11" t="b">
        <x:v>0</x:v>
      </x:c>
      <x:c r="R971" s="10"/>
      <x:c r="S971" s="10"/>
      <x:c r="T971" s="12" t="n">
        <x:f t="shared" ca="1" si="65">(COUNTIF($D$947:$D$973,"&gt;"&amp;D971)+(COUNTIF($D$947:$D$973,"="&amp;D971)-1)/2)/26*100</x:f>
        <x:v>53.84615384615385</x:v>
      </x:c>
      <x:c r="U971" s="12" t="n">
        <x:f t="shared" ca="1" si="66">T971*N971</x:f>
        <x:v>26.923076923076923</x:v>
      </x:c>
      <x:c r="V971" s="12" t="n">
        <x:f t="shared" ca="1" si="67">U971/9</x:f>
        <x:v>2.9914529914529915</x:v>
      </x:c>
    </x:row>
    <x:row r="972">
      <x:c r="A972" s="10" t="s">
        <x:v>241</x:v>
      </x:c>
      <x:c r="B972" s="10" t="s">
        <x:v>105</x:v>
      </x:c>
      <x:c r="C972" s="10" t="s">
        <x:v>106</x:v>
      </x:c>
      <x:c r="D972" s="12">
        <x:v>24.6</x:v>
      </x:c>
      <x:c r="E972" s="10" t="s">
        <x:v>242</x:v>
      </x:c>
      <x:c r="F972" s="10">
        <x:v>2025</x:v>
      </x:c>
      <x:c r="G972" s="10" t="s">
        <x:v>51</x:v>
      </x:c>
      <x:c r="H972" s="10" t="s">
        <x:v>243</x:v>
      </x:c>
      <x:c r="I972" s="10" t="s">
        <x:v>244</x:v>
      </x:c>
      <x:c r="J972" s="10" t="s">
        <x:v>243</x:v>
      </x:c>
      <x:c r="K972" s="10" t="s">
        <x:v>152</x:v>
      </x:c>
      <x:c r="L972" s="10" t="s">
        <x:v>245</x:v>
      </x:c>
      <x:c r="M972" s="10" t="s">
        <x:v>246</x:v>
      </x:c>
      <x:c r="N972" s="13">
        <x:v>0.5</x:v>
      </x:c>
      <x:c r="O972" s="13">
        <x:v>0.11111111110000001</x:v>
      </x:c>
      <x:c r="P972" s="13">
        <x:v>5.5555555600000001E-2</x:v>
      </x:c>
      <x:c r="Q972" s="11" t="b">
        <x:v>0</x:v>
      </x:c>
      <x:c r="R972" s="10"/>
      <x:c r="S972" s="10"/>
      <x:c r="T972" s="12" t="n">
        <x:f t="shared" ca="1" si="65">(COUNTIF($D$947:$D$973,"&gt;"&amp;D972)+(COUNTIF($D$947:$D$973,"="&amp;D972)-1)/2)/26*100</x:f>
        <x:v>88.46153846153845</x:v>
      </x:c>
      <x:c r="U972" s="12" t="n">
        <x:f t="shared" ca="1" si="66">T972*N972</x:f>
        <x:v>44.230769230769226</x:v>
      </x:c>
      <x:c r="V972" s="12" t="n">
        <x:f t="shared" ca="1" si="67">U972/9</x:f>
        <x:v>4.914529914529914</x:v>
      </x:c>
    </x:row>
    <x:row r="973">
      <x:c r="A973" s="10" t="s">
        <x:v>241</x:v>
      </x:c>
      <x:c r="B973" s="10" t="s">
        <x:v>107</x:v>
      </x:c>
      <x:c r="C973" s="10" t="s">
        <x:v>108</x:v>
      </x:c>
      <x:c r="D973" s="12">
        <x:v>23</x:v>
      </x:c>
      <x:c r="E973" s="10" t="s">
        <x:v>242</x:v>
      </x:c>
      <x:c r="F973" s="10">
        <x:v>2025</x:v>
      </x:c>
      <x:c r="G973" s="10" t="s">
        <x:v>51</x:v>
      </x:c>
      <x:c r="H973" s="10" t="s">
        <x:v>243</x:v>
      </x:c>
      <x:c r="I973" s="10" t="s">
        <x:v>244</x:v>
      </x:c>
      <x:c r="J973" s="10" t="s">
        <x:v>243</x:v>
      </x:c>
      <x:c r="K973" s="10" t="s">
        <x:v>152</x:v>
      </x:c>
      <x:c r="L973" s="10" t="s">
        <x:v>245</x:v>
      </x:c>
      <x:c r="M973" s="10" t="s">
        <x:v>246</x:v>
      </x:c>
      <x:c r="N973" s="13">
        <x:v>0.5</x:v>
      </x:c>
      <x:c r="O973" s="13">
        <x:v>0.11111111110000001</x:v>
      </x:c>
      <x:c r="P973" s="13">
        <x:v>5.5555555600000001E-2</x:v>
      </x:c>
      <x:c r="Q973" s="11" t="b">
        <x:v>0</x:v>
      </x:c>
      <x:c r="R973" s="10"/>
      <x:c r="S973" s="10"/>
      <x:c r="T973" s="12" t="n">
        <x:f t="shared" ca="1" si="65">(COUNTIF($D$947:$D$973,"&gt;"&amp;D973)+(COUNTIF($D$947:$D$973,"="&amp;D973)-1)/2)/26*100</x:f>
        <x:v>100</x:v>
      </x:c>
      <x:c r="U973" s="12" t="n">
        <x:f t="shared" ca="1" si="66">T973*N973</x:f>
        <x:v>50</x:v>
      </x:c>
      <x:c r="V973" s="12" t="n">
        <x:f t="shared" ca="1" si="67">U973/9</x:f>
        <x:v>5.555555555555555</x:v>
      </x:c>
    </x:row>
    <x:row r="974">
      <x:c r="A974" s="10" t="s">
        <x:v>247</x:v>
      </x:c>
      <x:c r="B974" s="10" t="s">
        <x:v>48</x:v>
      </x:c>
      <x:c r="C974" s="10" t="s">
        <x:v>49</x:v>
      </x:c>
      <x:c r="D974" s="12">
        <x:v>18.600000000000001</x:v>
      </x:c>
      <x:c r="E974" s="10" t="s">
        <x:v>136</x:v>
      </x:c>
      <x:c r="F974" s="10">
        <x:v>2025</x:v>
      </x:c>
      <x:c r="G974" s="10" t="s">
        <x:v>51</x:v>
      </x:c>
      <x:c r="H974" s="10" t="s">
        <x:v>248</x:v>
      </x:c>
      <x:c r="I974" s="10" t="s">
        <x:v>249</x:v>
      </x:c>
      <x:c r="J974" s="10" t="s">
        <x:v>248</x:v>
      </x:c>
      <x:c r="K974" s="10" t="s">
        <x:v>152</x:v>
      </x:c>
      <x:c r="L974" s="10" t="s">
        <x:v>250</x:v>
      </x:c>
      <x:c r="M974" s="10" t="s">
        <x:v>246</x:v>
      </x:c>
      <x:c r="N974" s="13">
        <x:v>0.5</x:v>
      </x:c>
      <x:c r="O974" s="13">
        <x:v>0.11111111110000001</x:v>
      </x:c>
      <x:c r="P974" s="13">
        <x:v>5.5555555600000001E-2</x:v>
      </x:c>
      <x:c r="Q974" s="11" t="b">
        <x:v>0</x:v>
      </x:c>
      <x:c r="R974" s="10"/>
      <x:c r="S974" s="10"/>
      <x:c r="T974" s="12" t="n">
        <x:f t="shared" ref="T974:T1000" ca="1" si="68">(COUNTIF($D$974:$D$1000,"&gt;"&amp;D974)+(COUNTIF($D$974:$D$1000,"="&amp;D974)-1)/2)/26*100</x:f>
        <x:v>57.692307692307686</x:v>
      </x:c>
      <x:c r="U974" s="12" t="n">
        <x:f t="shared" ca="1" si="66">T974*N974</x:f>
        <x:v>28.846153846153843</x:v>
      </x:c>
      <x:c r="V974" s="12" t="n">
        <x:f t="shared" ca="1" si="67">U974/9</x:f>
        <x:v>3.205128205128205</x:v>
      </x:c>
    </x:row>
    <x:row r="975">
      <x:c r="A975" s="10" t="s">
        <x:v>247</x:v>
      </x:c>
      <x:c r="B975" s="10" t="s">
        <x:v>57</x:v>
      </x:c>
      <x:c r="C975" s="10" t="s">
        <x:v>58</x:v>
      </x:c>
      <x:c r="D975" s="12">
        <x:v>16.5</x:v>
      </x:c>
      <x:c r="E975" s="10" t="s">
        <x:v>136</x:v>
      </x:c>
      <x:c r="F975" s="10">
        <x:v>2025</x:v>
      </x:c>
      <x:c r="G975" s="10" t="s">
        <x:v>51</x:v>
      </x:c>
      <x:c r="H975" s="10" t="s">
        <x:v>248</x:v>
      </x:c>
      <x:c r="I975" s="10" t="s">
        <x:v>249</x:v>
      </x:c>
      <x:c r="J975" s="10" t="s">
        <x:v>248</x:v>
      </x:c>
      <x:c r="K975" s="10" t="s">
        <x:v>152</x:v>
      </x:c>
      <x:c r="L975" s="10" t="s">
        <x:v>250</x:v>
      </x:c>
      <x:c r="M975" s="10" t="s">
        <x:v>246</x:v>
      </x:c>
      <x:c r="N975" s="13">
        <x:v>0.5</x:v>
      </x:c>
      <x:c r="O975" s="13">
        <x:v>0.11111111110000001</x:v>
      </x:c>
      <x:c r="P975" s="13">
        <x:v>5.5555555600000001E-2</x:v>
      </x:c>
      <x:c r="Q975" s="11" t="b">
        <x:v>0</x:v>
      </x:c>
      <x:c r="R975" s="10"/>
      <x:c r="S975" s="10"/>
      <x:c r="T975" s="12" t="n">
        <x:f t="shared" ca="1" si="68">(COUNTIF($D$974:$D$1000,"&gt;"&amp;D975)+(COUNTIF($D$974:$D$1000,"="&amp;D975)-1)/2)/26*100</x:f>
        <x:v>84.61538461538461</x:v>
      </x:c>
      <x:c r="U975" s="12" t="n">
        <x:f t="shared" ca="1" si="66">T975*N975</x:f>
        <x:v>42.30769230769231</x:v>
      </x:c>
      <x:c r="V975" s="12" t="n">
        <x:f t="shared" ca="1" si="67">U975/9</x:f>
        <x:v>4.700854700854701</x:v>
      </x:c>
    </x:row>
    <x:row r="976">
      <x:c r="A976" s="10" t="s">
        <x:v>247</x:v>
      </x:c>
      <x:c r="B976" s="10" t="s">
        <x:v>59</x:v>
      </x:c>
      <x:c r="C976" s="10" t="s">
        <x:v>60</x:v>
      </x:c>
      <x:c r="D976" s="12">
        <x:v>29</x:v>
      </x:c>
      <x:c r="E976" s="10" t="s">
        <x:v>136</x:v>
      </x:c>
      <x:c r="F976" s="10">
        <x:v>2025</x:v>
      </x:c>
      <x:c r="G976" s="10" t="s">
        <x:v>51</x:v>
      </x:c>
      <x:c r="H976" s="10" t="s">
        <x:v>248</x:v>
      </x:c>
      <x:c r="I976" s="10" t="s">
        <x:v>249</x:v>
      </x:c>
      <x:c r="J976" s="10" t="s">
        <x:v>248</x:v>
      </x:c>
      <x:c r="K976" s="10" t="s">
        <x:v>152</x:v>
      </x:c>
      <x:c r="L976" s="10" t="s">
        <x:v>250</x:v>
      </x:c>
      <x:c r="M976" s="10" t="s">
        <x:v>246</x:v>
      </x:c>
      <x:c r="N976" s="13">
        <x:v>0.5</x:v>
      </x:c>
      <x:c r="O976" s="13">
        <x:v>0.11111111110000001</x:v>
      </x:c>
      <x:c r="P976" s="13">
        <x:v>5.5555555600000001E-2</x:v>
      </x:c>
      <x:c r="Q976" s="11" t="b">
        <x:v>0</x:v>
      </x:c>
      <x:c r="R976" s="10"/>
      <x:c r="S976" s="10"/>
      <x:c r="T976" s="12" t="n">
        <x:f t="shared" ca="1" si="68">(COUNTIF($D$974:$D$1000,"&gt;"&amp;D976)+(COUNTIF($D$974:$D$1000,"="&amp;D976)-1)/2)/26*100</x:f>
        <x:v>0</x:v>
      </x:c>
      <x:c r="U976" s="12" t="n">
        <x:f t="shared" ca="1" si="66">T976*N976</x:f>
        <x:v>0</x:v>
      </x:c>
      <x:c r="V976" s="12" t="n">
        <x:f t="shared" ca="1" si="67">U976/9</x:f>
        <x:v>0</x:v>
      </x:c>
    </x:row>
    <x:row r="977">
      <x:c r="A977" s="10" t="s">
        <x:v>247</x:v>
      </x:c>
      <x:c r="B977" s="10" t="s">
        <x:v>61</x:v>
      </x:c>
      <x:c r="C977" s="10" t="s">
        <x:v>62</x:v>
      </x:c>
      <x:c r="D977" s="12">
        <x:v>17.100000000000001</x:v>
      </x:c>
      <x:c r="E977" s="10" t="s">
        <x:v>136</x:v>
      </x:c>
      <x:c r="F977" s="10">
        <x:v>2025</x:v>
      </x:c>
      <x:c r="G977" s="10" t="s">
        <x:v>51</x:v>
      </x:c>
      <x:c r="H977" s="10" t="s">
        <x:v>248</x:v>
      </x:c>
      <x:c r="I977" s="10" t="s">
        <x:v>249</x:v>
      </x:c>
      <x:c r="J977" s="10" t="s">
        <x:v>248</x:v>
      </x:c>
      <x:c r="K977" s="10" t="s">
        <x:v>152</x:v>
      </x:c>
      <x:c r="L977" s="10" t="s">
        <x:v>250</x:v>
      </x:c>
      <x:c r="M977" s="10" t="s">
        <x:v>246</x:v>
      </x:c>
      <x:c r="N977" s="13">
        <x:v>0.5</x:v>
      </x:c>
      <x:c r="O977" s="13">
        <x:v>0.11111111110000001</x:v>
      </x:c>
      <x:c r="P977" s="13">
        <x:v>5.5555555600000001E-2</x:v>
      </x:c>
      <x:c r="Q977" s="11" t="b">
        <x:v>0</x:v>
      </x:c>
      <x:c r="R977" s="10"/>
      <x:c r="S977" s="10"/>
      <x:c r="T977" s="12" t="n">
        <x:f t="shared" ca="1" si="68">(COUNTIF($D$974:$D$1000,"&gt;"&amp;D977)+(COUNTIF($D$974:$D$1000,"="&amp;D977)-1)/2)/26*100</x:f>
        <x:v>76.92307692307693</x:v>
      </x:c>
      <x:c r="U977" s="12" t="n">
        <x:f t="shared" ca="1" si="66">T977*N977</x:f>
        <x:v>38.46153846153847</x:v>
      </x:c>
      <x:c r="V977" s="12" t="n">
        <x:f t="shared" ca="1" si="67">U977/9</x:f>
        <x:v>4.273504273504274</x:v>
      </x:c>
    </x:row>
    <x:row r="978">
      <x:c r="A978" s="10" t="s">
        <x:v>247</x:v>
      </x:c>
      <x:c r="B978" s="10" t="s">
        <x:v>63</x:v>
      </x:c>
      <x:c r="C978" s="10" t="s">
        <x:v>64</x:v>
      </x:c>
      <x:c r="D978" s="12">
        <x:v>11.5</x:v>
      </x:c>
      <x:c r="E978" s="10" t="s">
        <x:v>136</x:v>
      </x:c>
      <x:c r="F978" s="10">
        <x:v>2025</x:v>
      </x:c>
      <x:c r="G978" s="10" t="s">
        <x:v>51</x:v>
      </x:c>
      <x:c r="H978" s="10" t="s">
        <x:v>248</x:v>
      </x:c>
      <x:c r="I978" s="10" t="s">
        <x:v>249</x:v>
      </x:c>
      <x:c r="J978" s="10" t="s">
        <x:v>248</x:v>
      </x:c>
      <x:c r="K978" s="10" t="s">
        <x:v>152</x:v>
      </x:c>
      <x:c r="L978" s="10" t="s">
        <x:v>250</x:v>
      </x:c>
      <x:c r="M978" s="10" t="s">
        <x:v>246</x:v>
      </x:c>
      <x:c r="N978" s="13">
        <x:v>0.5</x:v>
      </x:c>
      <x:c r="O978" s="13">
        <x:v>0.11111111110000001</x:v>
      </x:c>
      <x:c r="P978" s="13">
        <x:v>5.5555555600000001E-2</x:v>
      </x:c>
      <x:c r="Q978" s="11" t="b">
        <x:v>0</x:v>
      </x:c>
      <x:c r="R978" s="10"/>
      <x:c r="S978" s="10"/>
      <x:c r="T978" s="12" t="n">
        <x:f t="shared" ca="1" si="68">(COUNTIF($D$974:$D$1000,"&gt;"&amp;D978)+(COUNTIF($D$974:$D$1000,"="&amp;D978)-1)/2)/26*100</x:f>
        <x:v>100</x:v>
      </x:c>
      <x:c r="U978" s="12" t="n">
        <x:f t="shared" ca="1" si="66">T978*N978</x:f>
        <x:v>50</x:v>
      </x:c>
      <x:c r="V978" s="12" t="n">
        <x:f t="shared" ca="1" si="67">U978/9</x:f>
        <x:v>5.555555555555555</x:v>
      </x:c>
    </x:row>
    <x:row r="979">
      <x:c r="A979" s="10" t="s">
        <x:v>247</x:v>
      </x:c>
      <x:c r="B979" s="10" t="s">
        <x:v>65</x:v>
      </x:c>
      <x:c r="C979" s="10" t="s">
        <x:v>66</x:v>
      </x:c>
      <x:c r="D979" s="12">
        <x:v>21.2</x:v>
      </x:c>
      <x:c r="E979" s="10" t="s">
        <x:v>136</x:v>
      </x:c>
      <x:c r="F979" s="10">
        <x:v>2025</x:v>
      </x:c>
      <x:c r="G979" s="10" t="s">
        <x:v>51</x:v>
      </x:c>
      <x:c r="H979" s="10" t="s">
        <x:v>248</x:v>
      </x:c>
      <x:c r="I979" s="10" t="s">
        <x:v>249</x:v>
      </x:c>
      <x:c r="J979" s="10" t="s">
        <x:v>248</x:v>
      </x:c>
      <x:c r="K979" s="10" t="s">
        <x:v>152</x:v>
      </x:c>
      <x:c r="L979" s="10" t="s">
        <x:v>250</x:v>
      </x:c>
      <x:c r="M979" s="10" t="s">
        <x:v>246</x:v>
      </x:c>
      <x:c r="N979" s="13">
        <x:v>0.5</x:v>
      </x:c>
      <x:c r="O979" s="13">
        <x:v>0.11111111110000001</x:v>
      </x:c>
      <x:c r="P979" s="13">
        <x:v>5.5555555600000001E-2</x:v>
      </x:c>
      <x:c r="Q979" s="11" t="b">
        <x:v>0</x:v>
      </x:c>
      <x:c r="R979" s="10"/>
      <x:c r="S979" s="10"/>
      <x:c r="T979" s="12" t="n">
        <x:f t="shared" ca="1" si="68">(COUNTIF($D$974:$D$1000,"&gt;"&amp;D979)+(COUNTIF($D$974:$D$1000,"="&amp;D979)-1)/2)/26*100</x:f>
        <x:v>30.76923076923077</x:v>
      </x:c>
      <x:c r="U979" s="12" t="n">
        <x:f t="shared" ca="1" si="66">T979*N979</x:f>
        <x:v>15.384615384615385</x:v>
      </x:c>
      <x:c r="V979" s="12" t="n">
        <x:f t="shared" ca="1" si="67">U979/9</x:f>
        <x:v>1.7094017094017095</x:v>
      </x:c>
    </x:row>
    <x:row r="980">
      <x:c r="A980" s="10" t="s">
        <x:v>247</x:v>
      </x:c>
      <x:c r="B980" s="10" t="s">
        <x:v>67</x:v>
      </x:c>
      <x:c r="C980" s="10" t="s">
        <x:v>68</x:v>
      </x:c>
      <x:c r="D980" s="12">
        <x:v>17.899999999999999</x:v>
      </x:c>
      <x:c r="E980" s="10" t="s">
        <x:v>136</x:v>
      </x:c>
      <x:c r="F980" s="10">
        <x:v>2025</x:v>
      </x:c>
      <x:c r="G980" s="10" t="s">
        <x:v>51</x:v>
      </x:c>
      <x:c r="H980" s="10" t="s">
        <x:v>248</x:v>
      </x:c>
      <x:c r="I980" s="10" t="s">
        <x:v>249</x:v>
      </x:c>
      <x:c r="J980" s="10" t="s">
        <x:v>248</x:v>
      </x:c>
      <x:c r="K980" s="10" t="s">
        <x:v>152</x:v>
      </x:c>
      <x:c r="L980" s="10" t="s">
        <x:v>250</x:v>
      </x:c>
      <x:c r="M980" s="10" t="s">
        <x:v>246</x:v>
      </x:c>
      <x:c r="N980" s="13">
        <x:v>0.5</x:v>
      </x:c>
      <x:c r="O980" s="13">
        <x:v>0.11111111110000001</x:v>
      </x:c>
      <x:c r="P980" s="13">
        <x:v>5.5555555600000001E-2</x:v>
      </x:c>
      <x:c r="Q980" s="11" t="b">
        <x:v>0</x:v>
      </x:c>
      <x:c r="R980" s="10"/>
      <x:c r="S980" s="10"/>
      <x:c r="T980" s="12" t="n">
        <x:f t="shared" ca="1" si="68">(COUNTIF($D$974:$D$1000,"&gt;"&amp;D980)+(COUNTIF($D$974:$D$1000,"="&amp;D980)-1)/2)/26*100</x:f>
        <x:v>69.23076923076923</x:v>
      </x:c>
      <x:c r="U980" s="12" t="n">
        <x:f t="shared" ca="1" si="66">T980*N980</x:f>
        <x:v>34.61538461538461</x:v>
      </x:c>
      <x:c r="V980" s="12" t="n">
        <x:f t="shared" ca="1" si="67">U980/9</x:f>
        <x:v>3.846153846153846</x:v>
      </x:c>
    </x:row>
    <x:row r="981">
      <x:c r="A981" s="10" t="s">
        <x:v>247</x:v>
      </x:c>
      <x:c r="B981" s="10" t="s">
        <x:v>69</x:v>
      </x:c>
      <x:c r="C981" s="10" t="s">
        <x:v>70</x:v>
      </x:c>
      <x:c r="D981" s="12">
        <x:v>21.8</x:v>
      </x:c>
      <x:c r="E981" s="10" t="s">
        <x:v>136</x:v>
      </x:c>
      <x:c r="F981" s="10">
        <x:v>2025</x:v>
      </x:c>
      <x:c r="G981" s="10" t="s">
        <x:v>51</x:v>
      </x:c>
      <x:c r="H981" s="10" t="s">
        <x:v>248</x:v>
      </x:c>
      <x:c r="I981" s="10" t="s">
        <x:v>249</x:v>
      </x:c>
      <x:c r="J981" s="10" t="s">
        <x:v>248</x:v>
      </x:c>
      <x:c r="K981" s="10" t="s">
        <x:v>152</x:v>
      </x:c>
      <x:c r="L981" s="10" t="s">
        <x:v>250</x:v>
      </x:c>
      <x:c r="M981" s="10" t="s">
        <x:v>246</x:v>
      </x:c>
      <x:c r="N981" s="13">
        <x:v>0.5</x:v>
      </x:c>
      <x:c r="O981" s="13">
        <x:v>0.11111111110000001</x:v>
      </x:c>
      <x:c r="P981" s="13">
        <x:v>5.5555555600000001E-2</x:v>
      </x:c>
      <x:c r="Q981" s="11" t="b">
        <x:v>0</x:v>
      </x:c>
      <x:c r="R981" s="10"/>
      <x:c r="S981" s="10"/>
      <x:c r="T981" s="12" t="n">
        <x:f t="shared" ca="1" si="68">(COUNTIF($D$974:$D$1000,"&gt;"&amp;D981)+(COUNTIF($D$974:$D$1000,"="&amp;D981)-1)/2)/26*100</x:f>
        <x:v>26.923076923076923</x:v>
      </x:c>
      <x:c r="U981" s="12" t="n">
        <x:f t="shared" ca="1" si="66">T981*N981</x:f>
        <x:v>13.461538461538462</x:v>
      </x:c>
      <x:c r="V981" s="12" t="n">
        <x:f t="shared" ca="1" si="67">U981/9</x:f>
        <x:v>1.4957264957264957</x:v>
      </x:c>
    </x:row>
    <x:row r="982">
      <x:c r="A982" s="10" t="s">
        <x:v>247</x:v>
      </x:c>
      <x:c r="B982" s="10" t="s">
        <x:v>71</x:v>
      </x:c>
      <x:c r="C982" s="10" t="s">
        <x:v>72</x:v>
      </x:c>
      <x:c r="D982" s="12">
        <x:v>27.5</x:v>
      </x:c>
      <x:c r="E982" s="10" t="s">
        <x:v>136</x:v>
      </x:c>
      <x:c r="F982" s="10">
        <x:v>2025</x:v>
      </x:c>
      <x:c r="G982" s="10" t="s">
        <x:v>51</x:v>
      </x:c>
      <x:c r="H982" s="10" t="s">
        <x:v>248</x:v>
      </x:c>
      <x:c r="I982" s="10" t="s">
        <x:v>249</x:v>
      </x:c>
      <x:c r="J982" s="10" t="s">
        <x:v>248</x:v>
      </x:c>
      <x:c r="K982" s="10" t="s">
        <x:v>152</x:v>
      </x:c>
      <x:c r="L982" s="10" t="s">
        <x:v>250</x:v>
      </x:c>
      <x:c r="M982" s="10" t="s">
        <x:v>246</x:v>
      </x:c>
      <x:c r="N982" s="13">
        <x:v>0.5</x:v>
      </x:c>
      <x:c r="O982" s="13">
        <x:v>0.11111111110000001</x:v>
      </x:c>
      <x:c r="P982" s="13">
        <x:v>5.5555555600000001E-2</x:v>
      </x:c>
      <x:c r="Q982" s="11" t="b">
        <x:v>0</x:v>
      </x:c>
      <x:c r="R982" s="10"/>
      <x:c r="S982" s="10"/>
      <x:c r="T982" s="12" t="n">
        <x:f t="shared" ca="1" si="68">(COUNTIF($D$974:$D$1000,"&gt;"&amp;D982)+(COUNTIF($D$974:$D$1000,"="&amp;D982)-1)/2)/26*100</x:f>
        <x:v>3.8461538461538463</x:v>
      </x:c>
      <x:c r="U982" s="12" t="n">
        <x:f t="shared" ca="1" si="66">T982*N982</x:f>
        <x:v>1.9230769230769231</x:v>
      </x:c>
      <x:c r="V982" s="12" t="n">
        <x:f t="shared" ca="1" si="67">U982/9</x:f>
        <x:v>0.2136752136752137</x:v>
      </x:c>
    </x:row>
    <x:row r="983">
      <x:c r="A983" s="10" t="s">
        <x:v>247</x:v>
      </x:c>
      <x:c r="B983" s="10" t="s">
        <x:v>73</x:v>
      </x:c>
      <x:c r="C983" s="10" t="s">
        <x:v>74</x:v>
      </x:c>
      <x:c r="D983" s="12">
        <x:v>25.7</x:v>
      </x:c>
      <x:c r="E983" s="10" t="s">
        <x:v>136</x:v>
      </x:c>
      <x:c r="F983" s="10">
        <x:v>2025</x:v>
      </x:c>
      <x:c r="G983" s="10" t="s">
        <x:v>51</x:v>
      </x:c>
      <x:c r="H983" s="10" t="s">
        <x:v>248</x:v>
      </x:c>
      <x:c r="I983" s="10" t="s">
        <x:v>249</x:v>
      </x:c>
      <x:c r="J983" s="10" t="s">
        <x:v>248</x:v>
      </x:c>
      <x:c r="K983" s="10" t="s">
        <x:v>152</x:v>
      </x:c>
      <x:c r="L983" s="10" t="s">
        <x:v>250</x:v>
      </x:c>
      <x:c r="M983" s="10" t="s">
        <x:v>246</x:v>
      </x:c>
      <x:c r="N983" s="13">
        <x:v>0.5</x:v>
      </x:c>
      <x:c r="O983" s="13">
        <x:v>0.11111111110000001</x:v>
      </x:c>
      <x:c r="P983" s="13">
        <x:v>5.5555555600000001E-2</x:v>
      </x:c>
      <x:c r="Q983" s="11" t="b">
        <x:v>0</x:v>
      </x:c>
      <x:c r="R983" s="10"/>
      <x:c r="S983" s="10"/>
      <x:c r="T983" s="12" t="n">
        <x:f t="shared" ca="1" si="68">(COUNTIF($D$974:$D$1000,"&gt;"&amp;D983)+(COUNTIF($D$974:$D$1000,"="&amp;D983)-1)/2)/26*100</x:f>
        <x:v>15.384615384615385</x:v>
      </x:c>
      <x:c r="U983" s="12" t="n">
        <x:f t="shared" ca="1" si="66">T983*N983</x:f>
        <x:v>7.6923076923076925</x:v>
      </x:c>
      <x:c r="V983" s="12" t="n">
        <x:f t="shared" ca="1" si="67">U983/9</x:f>
        <x:v>0.8547008547008548</x:v>
      </x:c>
    </x:row>
    <x:row r="984">
      <x:c r="A984" s="10" t="s">
        <x:v>247</x:v>
      </x:c>
      <x:c r="B984" s="10" t="s">
        <x:v>75</x:v>
      </x:c>
      <x:c r="C984" s="10" t="s">
        <x:v>76</x:v>
      </x:c>
      <x:c r="D984" s="12">
        <x:v>17.2</x:v>
      </x:c>
      <x:c r="E984" s="10" t="s">
        <x:v>136</x:v>
      </x:c>
      <x:c r="F984" s="10">
        <x:v>2025</x:v>
      </x:c>
      <x:c r="G984" s="10" t="s">
        <x:v>51</x:v>
      </x:c>
      <x:c r="H984" s="10" t="s">
        <x:v>248</x:v>
      </x:c>
      <x:c r="I984" s="10" t="s">
        <x:v>249</x:v>
      </x:c>
      <x:c r="J984" s="10" t="s">
        <x:v>248</x:v>
      </x:c>
      <x:c r="K984" s="10" t="s">
        <x:v>152</x:v>
      </x:c>
      <x:c r="L984" s="10" t="s">
        <x:v>250</x:v>
      </x:c>
      <x:c r="M984" s="10" t="s">
        <x:v>246</x:v>
      </x:c>
      <x:c r="N984" s="13">
        <x:v>0.5</x:v>
      </x:c>
      <x:c r="O984" s="13">
        <x:v>0.11111111110000001</x:v>
      </x:c>
      <x:c r="P984" s="13">
        <x:v>5.5555555600000001E-2</x:v>
      </x:c>
      <x:c r="Q984" s="11" t="b">
        <x:v>0</x:v>
      </x:c>
      <x:c r="R984" s="10"/>
      <x:c r="S984" s="10"/>
      <x:c r="T984" s="12" t="n">
        <x:f t="shared" ca="1" si="68">(COUNTIF($D$974:$D$1000,"&gt;"&amp;D984)+(COUNTIF($D$974:$D$1000,"="&amp;D984)-1)/2)/26*100</x:f>
        <x:v>73.07692307692307</x:v>
      </x:c>
      <x:c r="U984" s="12" t="n">
        <x:f t="shared" ca="1" si="66">T984*N984</x:f>
        <x:v>36.53846153846153</x:v>
      </x:c>
      <x:c r="V984" s="12" t="n">
        <x:f t="shared" ca="1" si="67">U984/9</x:f>
        <x:v>4.05982905982906</x:v>
      </x:c>
    </x:row>
    <x:row r="985">
      <x:c r="A985" s="10" t="s">
        <x:v>247</x:v>
      </x:c>
      <x:c r="B985" s="10" t="s">
        <x:v>77</x:v>
      </x:c>
      <x:c r="C985" s="10" t="s">
        <x:v>78</x:v>
      </x:c>
      <x:c r="D985" s="12">
        <x:v>20.8</x:v>
      </x:c>
      <x:c r="E985" s="10" t="s">
        <x:v>136</x:v>
      </x:c>
      <x:c r="F985" s="10">
        <x:v>2025</x:v>
      </x:c>
      <x:c r="G985" s="10" t="s">
        <x:v>51</x:v>
      </x:c>
      <x:c r="H985" s="10" t="s">
        <x:v>248</x:v>
      </x:c>
      <x:c r="I985" s="10" t="s">
        <x:v>249</x:v>
      </x:c>
      <x:c r="J985" s="10" t="s">
        <x:v>248</x:v>
      </x:c>
      <x:c r="K985" s="10" t="s">
        <x:v>152</x:v>
      </x:c>
      <x:c r="L985" s="10" t="s">
        <x:v>250</x:v>
      </x:c>
      <x:c r="M985" s="10" t="s">
        <x:v>246</x:v>
      </x:c>
      <x:c r="N985" s="13">
        <x:v>0.5</x:v>
      </x:c>
      <x:c r="O985" s="13">
        <x:v>0.11111111110000001</x:v>
      </x:c>
      <x:c r="P985" s="13">
        <x:v>5.5555555600000001E-2</x:v>
      </x:c>
      <x:c r="Q985" s="11" t="b">
        <x:v>0</x:v>
      </x:c>
      <x:c r="R985" s="10"/>
      <x:c r="S985" s="10"/>
      <x:c r="T985" s="12" t="n">
        <x:f t="shared" ca="1" si="68">(COUNTIF($D$974:$D$1000,"&gt;"&amp;D985)+(COUNTIF($D$974:$D$1000,"="&amp;D985)-1)/2)/26*100</x:f>
        <x:v>34.61538461538461</x:v>
      </x:c>
      <x:c r="U985" s="12" t="n">
        <x:f t="shared" ca="1" si="66">T985*N985</x:f>
        <x:v>17.307692307692307</x:v>
      </x:c>
      <x:c r="V985" s="12" t="n">
        <x:f t="shared" ca="1" si="67">U985/9</x:f>
        <x:v>1.923076923076923</x:v>
      </x:c>
    </x:row>
    <x:row r="986">
      <x:c r="A986" s="10" t="s">
        <x:v>247</x:v>
      </x:c>
      <x:c r="B986" s="10" t="s">
        <x:v>79</x:v>
      </x:c>
      <x:c r="C986" s="10" t="s">
        <x:v>80</x:v>
      </x:c>
      <x:c r="D986" s="12">
        <x:v>20.7</x:v>
      </x:c>
      <x:c r="E986" s="10" t="s">
        <x:v>136</x:v>
      </x:c>
      <x:c r="F986" s="10">
        <x:v>2025</x:v>
      </x:c>
      <x:c r="G986" s="10" t="s">
        <x:v>51</x:v>
      </x:c>
      <x:c r="H986" s="10" t="s">
        <x:v>248</x:v>
      </x:c>
      <x:c r="I986" s="10" t="s">
        <x:v>249</x:v>
      </x:c>
      <x:c r="J986" s="10" t="s">
        <x:v>248</x:v>
      </x:c>
      <x:c r="K986" s="10" t="s">
        <x:v>152</x:v>
      </x:c>
      <x:c r="L986" s="10" t="s">
        <x:v>250</x:v>
      </x:c>
      <x:c r="M986" s="10" t="s">
        <x:v>246</x:v>
      </x:c>
      <x:c r="N986" s="13">
        <x:v>0.5</x:v>
      </x:c>
      <x:c r="O986" s="13">
        <x:v>0.11111111110000001</x:v>
      </x:c>
      <x:c r="P986" s="13">
        <x:v>5.5555555600000001E-2</x:v>
      </x:c>
      <x:c r="Q986" s="11" t="b">
        <x:v>0</x:v>
      </x:c>
      <x:c r="R986" s="10"/>
      <x:c r="S986" s="10"/>
      <x:c r="T986" s="12" t="n">
        <x:f t="shared" ca="1" si="68">(COUNTIF($D$974:$D$1000,"&gt;"&amp;D986)+(COUNTIF($D$974:$D$1000,"="&amp;D986)-1)/2)/26*100</x:f>
        <x:v>38.46153846153847</x:v>
      </x:c>
      <x:c r="U986" s="12" t="n">
        <x:f t="shared" ca="1" si="66">T986*N986</x:f>
        <x:v>19.230769230769234</x:v>
      </x:c>
      <x:c r="V986" s="12" t="n">
        <x:f t="shared" ca="1" si="67">U986/9</x:f>
        <x:v>2.136752136752137</x:v>
      </x:c>
    </x:row>
    <x:row r="987">
      <x:c r="A987" s="10" t="s">
        <x:v>247</x:v>
      </x:c>
      <x:c r="B987" s="10" t="s">
        <x:v>81</x:v>
      </x:c>
      <x:c r="C987" s="10" t="s">
        <x:v>82</x:v>
      </x:c>
      <x:c r="D987" s="12">
        <x:v>19.5</x:v>
      </x:c>
      <x:c r="E987" s="10" t="s">
        <x:v>136</x:v>
      </x:c>
      <x:c r="F987" s="10">
        <x:v>2025</x:v>
      </x:c>
      <x:c r="G987" s="10" t="s">
        <x:v>51</x:v>
      </x:c>
      <x:c r="H987" s="10" t="s">
        <x:v>248</x:v>
      </x:c>
      <x:c r="I987" s="10" t="s">
        <x:v>249</x:v>
      </x:c>
      <x:c r="J987" s="10" t="s">
        <x:v>248</x:v>
      </x:c>
      <x:c r="K987" s="10" t="s">
        <x:v>152</x:v>
      </x:c>
      <x:c r="L987" s="10" t="s">
        <x:v>250</x:v>
      </x:c>
      <x:c r="M987" s="10" t="s">
        <x:v>246</x:v>
      </x:c>
      <x:c r="N987" s="13">
        <x:v>0.5</x:v>
      </x:c>
      <x:c r="O987" s="13">
        <x:v>0.11111111110000001</x:v>
      </x:c>
      <x:c r="P987" s="13">
        <x:v>5.5555555600000001E-2</x:v>
      </x:c>
      <x:c r="Q987" s="11" t="b">
        <x:v>0</x:v>
      </x:c>
      <x:c r="R987" s="10"/>
      <x:c r="S987" s="10"/>
      <x:c r="T987" s="12" t="n">
        <x:f t="shared" ca="1" si="68">(COUNTIF($D$974:$D$1000,"&gt;"&amp;D987)+(COUNTIF($D$974:$D$1000,"="&amp;D987)-1)/2)/26*100</x:f>
        <x:v>42.30769230769231</x:v>
      </x:c>
      <x:c r="U987" s="12" t="n">
        <x:f t="shared" ca="1" si="66">T987*N987</x:f>
        <x:v>21.153846153846153</x:v>
      </x:c>
      <x:c r="V987" s="12" t="n">
        <x:f t="shared" ca="1" si="67">U987/9</x:f>
        <x:v>2.3504273504273505</x:v>
      </x:c>
    </x:row>
    <x:row r="988">
      <x:c r="A988" s="10" t="s">
        <x:v>247</x:v>
      </x:c>
      <x:c r="B988" s="10" t="s">
        <x:v>83</x:v>
      </x:c>
      <x:c r="C988" s="10" t="s">
        <x:v>84</x:v>
      </x:c>
      <x:c r="D988" s="12">
        <x:v>18.8</x:v>
      </x:c>
      <x:c r="E988" s="10" t="s">
        <x:v>136</x:v>
      </x:c>
      <x:c r="F988" s="10">
        <x:v>2025</x:v>
      </x:c>
      <x:c r="G988" s="10" t="s">
        <x:v>51</x:v>
      </x:c>
      <x:c r="H988" s="10" t="s">
        <x:v>248</x:v>
      </x:c>
      <x:c r="I988" s="10" t="s">
        <x:v>249</x:v>
      </x:c>
      <x:c r="J988" s="10" t="s">
        <x:v>248</x:v>
      </x:c>
      <x:c r="K988" s="10" t="s">
        <x:v>152</x:v>
      </x:c>
      <x:c r="L988" s="10" t="s">
        <x:v>250</x:v>
      </x:c>
      <x:c r="M988" s="10" t="s">
        <x:v>246</x:v>
      </x:c>
      <x:c r="N988" s="13">
        <x:v>0.5</x:v>
      </x:c>
      <x:c r="O988" s="13">
        <x:v>0.11111111110000001</x:v>
      </x:c>
      <x:c r="P988" s="13">
        <x:v>5.5555555600000001E-2</x:v>
      </x:c>
      <x:c r="Q988" s="11" t="b">
        <x:v>0</x:v>
      </x:c>
      <x:c r="R988" s="10"/>
      <x:c r="S988" s="10"/>
      <x:c r="T988" s="12" t="n">
        <x:f t="shared" ca="1" si="68">(COUNTIF($D$974:$D$1000,"&gt;"&amp;D988)+(COUNTIF($D$974:$D$1000,"="&amp;D988)-1)/2)/26*100</x:f>
        <x:v>50</x:v>
      </x:c>
      <x:c r="U988" s="12" t="n">
        <x:f t="shared" ca="1" si="66">T988*N988</x:f>
        <x:v>25</x:v>
      </x:c>
      <x:c r="V988" s="12" t="n">
        <x:f t="shared" ca="1" si="67">U988/9</x:f>
        <x:v>2.7777777777777777</x:v>
      </x:c>
    </x:row>
    <x:row r="989">
      <x:c r="A989" s="10" t="s">
        <x:v>247</x:v>
      </x:c>
      <x:c r="B989" s="10" t="s">
        <x:v>85</x:v>
      </x:c>
      <x:c r="C989" s="10" t="s">
        <x:v>86</x:v>
      </x:c>
      <x:c r="D989" s="12">
        <x:v>22.6</x:v>
      </x:c>
      <x:c r="E989" s="10" t="s">
        <x:v>136</x:v>
      </x:c>
      <x:c r="F989" s="10">
        <x:v>2025</x:v>
      </x:c>
      <x:c r="G989" s="10" t="s">
        <x:v>51</x:v>
      </x:c>
      <x:c r="H989" s="10" t="s">
        <x:v>248</x:v>
      </x:c>
      <x:c r="I989" s="10" t="s">
        <x:v>249</x:v>
      </x:c>
      <x:c r="J989" s="10" t="s">
        <x:v>248</x:v>
      </x:c>
      <x:c r="K989" s="10" t="s">
        <x:v>152</x:v>
      </x:c>
      <x:c r="L989" s="10" t="s">
        <x:v>250</x:v>
      </x:c>
      <x:c r="M989" s="10" t="s">
        <x:v>246</x:v>
      </x:c>
      <x:c r="N989" s="13">
        <x:v>0.5</x:v>
      </x:c>
      <x:c r="O989" s="13">
        <x:v>0.11111111110000001</x:v>
      </x:c>
      <x:c r="P989" s="13">
        <x:v>5.5555555600000001E-2</x:v>
      </x:c>
      <x:c r="Q989" s="11" t="b">
        <x:v>0</x:v>
      </x:c>
      <x:c r="R989" s="10"/>
      <x:c r="S989" s="10"/>
      <x:c r="T989" s="12" t="n">
        <x:f t="shared" ca="1" si="68">(COUNTIF($D$974:$D$1000,"&gt;"&amp;D989)+(COUNTIF($D$974:$D$1000,"="&amp;D989)-1)/2)/26*100</x:f>
        <x:v>23.076923076923077</x:v>
      </x:c>
      <x:c r="U989" s="12" t="n">
        <x:f t="shared" ca="1" si="66">T989*N989</x:f>
        <x:v>11.538461538461538</x:v>
      </x:c>
      <x:c r="V989" s="12" t="n">
        <x:f t="shared" ca="1" si="67">U989/9</x:f>
        <x:v>1.282051282051282</x:v>
      </x:c>
    </x:row>
    <x:row r="990">
      <x:c r="A990" s="10" t="s">
        <x:v>247</x:v>
      </x:c>
      <x:c r="B990" s="10" t="s">
        <x:v>87</x:v>
      </x:c>
      <x:c r="C990" s="10" t="s">
        <x:v>88</x:v>
      </x:c>
      <x:c r="D990" s="12">
        <x:v>26.3</x:v>
      </x:c>
      <x:c r="E990" s="10" t="s">
        <x:v>136</x:v>
      </x:c>
      <x:c r="F990" s="10">
        <x:v>2025</x:v>
      </x:c>
      <x:c r="G990" s="10" t="s">
        <x:v>51</x:v>
      </x:c>
      <x:c r="H990" s="10" t="s">
        <x:v>248</x:v>
      </x:c>
      <x:c r="I990" s="10" t="s">
        <x:v>249</x:v>
      </x:c>
      <x:c r="J990" s="10" t="s">
        <x:v>248</x:v>
      </x:c>
      <x:c r="K990" s="10" t="s">
        <x:v>152</x:v>
      </x:c>
      <x:c r="L990" s="10" t="s">
        <x:v>250</x:v>
      </x:c>
      <x:c r="M990" s="10" t="s">
        <x:v>246</x:v>
      </x:c>
      <x:c r="N990" s="13">
        <x:v>0.5</x:v>
      </x:c>
      <x:c r="O990" s="13">
        <x:v>0.11111111110000001</x:v>
      </x:c>
      <x:c r="P990" s="13">
        <x:v>5.5555555600000001E-2</x:v>
      </x:c>
      <x:c r="Q990" s="11" t="b">
        <x:v>0</x:v>
      </x:c>
      <x:c r="R990" s="10"/>
      <x:c r="S990" s="10"/>
      <x:c r="T990" s="12" t="n">
        <x:f t="shared" ca="1" si="68">(COUNTIF($D$974:$D$1000,"&gt;"&amp;D990)+(COUNTIF($D$974:$D$1000,"="&amp;D990)-1)/2)/26*100</x:f>
        <x:v>11.538461538461538</x:v>
      </x:c>
      <x:c r="U990" s="12" t="n">
        <x:f t="shared" ca="1" si="66">T990*N990</x:f>
        <x:v>5.769230769230769</x:v>
      </x:c>
      <x:c r="V990" s="12" t="n">
        <x:f t="shared" ca="1" si="67">U990/9</x:f>
        <x:v>0.641025641025641</x:v>
      </x:c>
    </x:row>
    <x:row r="991">
      <x:c r="A991" s="10" t="s">
        <x:v>247</x:v>
      </x:c>
      <x:c r="B991" s="10" t="s">
        <x:v>89</x:v>
      </x:c>
      <x:c r="C991" s="10" t="s">
        <x:v>90</x:v>
      </x:c>
      <x:c r="D991" s="12">
        <x:v>18.2</x:v>
      </x:c>
      <x:c r="E991" s="10" t="s">
        <x:v>136</x:v>
      </x:c>
      <x:c r="F991" s="10">
        <x:v>2025</x:v>
      </x:c>
      <x:c r="G991" s="10" t="s">
        <x:v>51</x:v>
      </x:c>
      <x:c r="H991" s="10" t="s">
        <x:v>248</x:v>
      </x:c>
      <x:c r="I991" s="10" t="s">
        <x:v>249</x:v>
      </x:c>
      <x:c r="J991" s="10" t="s">
        <x:v>248</x:v>
      </x:c>
      <x:c r="K991" s="10" t="s">
        <x:v>152</x:v>
      </x:c>
      <x:c r="L991" s="10" t="s">
        <x:v>250</x:v>
      </x:c>
      <x:c r="M991" s="10" t="s">
        <x:v>246</x:v>
      </x:c>
      <x:c r="N991" s="13">
        <x:v>0.5</x:v>
      </x:c>
      <x:c r="O991" s="13">
        <x:v>0.11111111110000001</x:v>
      </x:c>
      <x:c r="P991" s="13">
        <x:v>5.5555555600000001E-2</x:v>
      </x:c>
      <x:c r="Q991" s="11" t="b">
        <x:v>0</x:v>
      </x:c>
      <x:c r="R991" s="10"/>
      <x:c r="S991" s="10"/>
      <x:c r="T991" s="12" t="n">
        <x:f t="shared" ca="1" si="68">(COUNTIF($D$974:$D$1000,"&gt;"&amp;D991)+(COUNTIF($D$974:$D$1000,"="&amp;D991)-1)/2)/26*100</x:f>
        <x:v>65.38461538461539</x:v>
      </x:c>
      <x:c r="U991" s="12" t="n">
        <x:f t="shared" ca="1" si="66">T991*N991</x:f>
        <x:v>32.69230769230769</x:v>
      </x:c>
      <x:c r="V991" s="12" t="n">
        <x:f t="shared" ca="1" si="67">U991/9</x:f>
        <x:v>3.6324786324786325</x:v>
      </x:c>
    </x:row>
    <x:row r="992">
      <x:c r="A992" s="10" t="s">
        <x:v>247</x:v>
      </x:c>
      <x:c r="B992" s="10" t="s">
        <x:v>91</x:v>
      </x:c>
      <x:c r="C992" s="10" t="s">
        <x:v>92</x:v>
      </x:c>
      <x:c r="D992" s="12">
        <x:v>24.7</x:v>
      </x:c>
      <x:c r="E992" s="10" t="s">
        <x:v>136</x:v>
      </x:c>
      <x:c r="F992" s="10">
        <x:v>2025</x:v>
      </x:c>
      <x:c r="G992" s="10" t="s">
        <x:v>51</x:v>
      </x:c>
      <x:c r="H992" s="10" t="s">
        <x:v>248</x:v>
      </x:c>
      <x:c r="I992" s="10" t="s">
        <x:v>249</x:v>
      </x:c>
      <x:c r="J992" s="10" t="s">
        <x:v>248</x:v>
      </x:c>
      <x:c r="K992" s="10" t="s">
        <x:v>152</x:v>
      </x:c>
      <x:c r="L992" s="10" t="s">
        <x:v>250</x:v>
      </x:c>
      <x:c r="M992" s="10" t="s">
        <x:v>246</x:v>
      </x:c>
      <x:c r="N992" s="13">
        <x:v>0.5</x:v>
      </x:c>
      <x:c r="O992" s="13">
        <x:v>0.11111111110000001</x:v>
      </x:c>
      <x:c r="P992" s="13">
        <x:v>5.5555555600000001E-2</x:v>
      </x:c>
      <x:c r="Q992" s="11" t="b">
        <x:v>0</x:v>
      </x:c>
      <x:c r="R992" s="10"/>
      <x:c r="S992" s="10"/>
      <x:c r="T992" s="12" t="n">
        <x:f t="shared" ca="1" si="68">(COUNTIF($D$974:$D$1000,"&gt;"&amp;D992)+(COUNTIF($D$974:$D$1000,"="&amp;D992)-1)/2)/26*100</x:f>
        <x:v>19.230769230769234</x:v>
      </x:c>
      <x:c r="U992" s="12" t="n">
        <x:f t="shared" ca="1" si="66">T992*N992</x:f>
        <x:v>9.615384615384617</x:v>
      </x:c>
      <x:c r="V992" s="12" t="n">
        <x:f t="shared" ca="1" si="67">U992/9</x:f>
        <x:v>1.0683760683760686</x:v>
      </x:c>
    </x:row>
    <x:row r="993">
      <x:c r="A993" s="10" t="s">
        <x:v>247</x:v>
      </x:c>
      <x:c r="B993" s="10" t="s">
        <x:v>93</x:v>
      </x:c>
      <x:c r="C993" s="10" t="s">
        <x:v>94</x:v>
      </x:c>
      <x:c r="D993" s="12">
        <x:v>19.399999999999999</x:v>
      </x:c>
      <x:c r="E993" s="10" t="s">
        <x:v>136</x:v>
      </x:c>
      <x:c r="F993" s="10">
        <x:v>2025</x:v>
      </x:c>
      <x:c r="G993" s="10" t="s">
        <x:v>51</x:v>
      </x:c>
      <x:c r="H993" s="10" t="s">
        <x:v>248</x:v>
      </x:c>
      <x:c r="I993" s="10" t="s">
        <x:v>249</x:v>
      </x:c>
      <x:c r="J993" s="10" t="s">
        <x:v>248</x:v>
      </x:c>
      <x:c r="K993" s="10" t="s">
        <x:v>152</x:v>
      </x:c>
      <x:c r="L993" s="10" t="s">
        <x:v>250</x:v>
      </x:c>
      <x:c r="M993" s="10" t="s">
        <x:v>246</x:v>
      </x:c>
      <x:c r="N993" s="13">
        <x:v>0.5</x:v>
      </x:c>
      <x:c r="O993" s="13">
        <x:v>0.11111111110000001</x:v>
      </x:c>
      <x:c r="P993" s="13">
        <x:v>5.5555555600000001E-2</x:v>
      </x:c>
      <x:c r="Q993" s="11" t="b">
        <x:v>0</x:v>
      </x:c>
      <x:c r="R993" s="10"/>
      <x:c r="S993" s="10"/>
      <x:c r="T993" s="12" t="n">
        <x:f t="shared" ca="1" si="68">(COUNTIF($D$974:$D$1000,"&gt;"&amp;D993)+(COUNTIF($D$974:$D$1000,"="&amp;D993)-1)/2)/26*100</x:f>
        <x:v>46.15384615384615</x:v>
      </x:c>
      <x:c r="U993" s="12" t="n">
        <x:f t="shared" ca="1" si="66">T993*N993</x:f>
        <x:v>23.076923076923077</x:v>
      </x:c>
      <x:c r="V993" s="12" t="n">
        <x:f t="shared" ca="1" si="67">U993/9</x:f>
        <x:v>2.564102564102564</x:v>
      </x:c>
    </x:row>
    <x:row r="994">
      <x:c r="A994" s="10" t="s">
        <x:v>247</x:v>
      </x:c>
      <x:c r="B994" s="10" t="s">
        <x:v>95</x:v>
      </x:c>
      <x:c r="C994" s="10" t="s">
        <x:v>96</x:v>
      </x:c>
      <x:c r="D994" s="12">
        <x:v>15.8</x:v>
      </x:c>
      <x:c r="E994" s="10" t="s">
        <x:v>136</x:v>
      </x:c>
      <x:c r="F994" s="10">
        <x:v>2025</x:v>
      </x:c>
      <x:c r="G994" s="10" t="s">
        <x:v>51</x:v>
      </x:c>
      <x:c r="H994" s="10" t="s">
        <x:v>248</x:v>
      </x:c>
      <x:c r="I994" s="10" t="s">
        <x:v>249</x:v>
      </x:c>
      <x:c r="J994" s="10" t="s">
        <x:v>248</x:v>
      </x:c>
      <x:c r="K994" s="10" t="s">
        <x:v>152</x:v>
      </x:c>
      <x:c r="L994" s="10" t="s">
        <x:v>250</x:v>
      </x:c>
      <x:c r="M994" s="10" t="s">
        <x:v>246</x:v>
      </x:c>
      <x:c r="N994" s="13">
        <x:v>0.5</x:v>
      </x:c>
      <x:c r="O994" s="13">
        <x:v>0.11111111110000001</x:v>
      </x:c>
      <x:c r="P994" s="13">
        <x:v>5.5555555600000001E-2</x:v>
      </x:c>
      <x:c r="Q994" s="11" t="b">
        <x:v>0</x:v>
      </x:c>
      <x:c r="R994" s="10"/>
      <x:c r="S994" s="10"/>
      <x:c r="T994" s="12" t="n">
        <x:f t="shared" ca="1" si="68">(COUNTIF($D$974:$D$1000,"&gt;"&amp;D994)+(COUNTIF($D$974:$D$1000,"="&amp;D994)-1)/2)/26*100</x:f>
        <x:v>88.46153846153845</x:v>
      </x:c>
      <x:c r="U994" s="12" t="n">
        <x:f t="shared" ca="1" si="66">T994*N994</x:f>
        <x:v>44.230769230769226</x:v>
      </x:c>
      <x:c r="V994" s="12" t="n">
        <x:f t="shared" ca="1" si="67">U994/9</x:f>
        <x:v>4.914529914529914</x:v>
      </x:c>
    </x:row>
    <x:row r="995">
      <x:c r="A995" s="10" t="s">
        <x:v>247</x:v>
      </x:c>
      <x:c r="B995" s="10" t="s">
        <x:v>97</x:v>
      </x:c>
      <x:c r="C995" s="10" t="s">
        <x:v>98</x:v>
      </x:c>
      <x:c r="D995" s="12">
        <x:v>15</x:v>
      </x:c>
      <x:c r="E995" s="10" t="s">
        <x:v>136</x:v>
      </x:c>
      <x:c r="F995" s="10">
        <x:v>2025</x:v>
      </x:c>
      <x:c r="G995" s="10" t="s">
        <x:v>51</x:v>
      </x:c>
      <x:c r="H995" s="10" t="s">
        <x:v>248</x:v>
      </x:c>
      <x:c r="I995" s="10" t="s">
        <x:v>249</x:v>
      </x:c>
      <x:c r="J995" s="10" t="s">
        <x:v>248</x:v>
      </x:c>
      <x:c r="K995" s="10" t="s">
        <x:v>152</x:v>
      </x:c>
      <x:c r="L995" s="10" t="s">
        <x:v>250</x:v>
      </x:c>
      <x:c r="M995" s="10" t="s">
        <x:v>246</x:v>
      </x:c>
      <x:c r="N995" s="13">
        <x:v>0.5</x:v>
      </x:c>
      <x:c r="O995" s="13">
        <x:v>0.11111111110000001</x:v>
      </x:c>
      <x:c r="P995" s="13">
        <x:v>5.5555555600000001E-2</x:v>
      </x:c>
      <x:c r="Q995" s="11" t="b">
        <x:v>0</x:v>
      </x:c>
      <x:c r="R995" s="10"/>
      <x:c r="S995" s="10"/>
      <x:c r="T995" s="12" t="n">
        <x:f t="shared" ca="1" si="68">(COUNTIF($D$974:$D$1000,"&gt;"&amp;D995)+(COUNTIF($D$974:$D$1000,"="&amp;D995)-1)/2)/26*100</x:f>
        <x:v>96.15384615384616</x:v>
      </x:c>
      <x:c r="U995" s="12" t="n">
        <x:f t="shared" ca="1" si="66">T995*N995</x:f>
        <x:v>48.07692307692308</x:v>
      </x:c>
      <x:c r="V995" s="12" t="n">
        <x:f t="shared" ca="1" si="67">U995/9</x:f>
        <x:v>5.341880341880342</x:v>
      </x:c>
    </x:row>
    <x:row r="996">
      <x:c r="A996" s="10" t="s">
        <x:v>247</x:v>
      </x:c>
      <x:c r="B996" s="10" t="s">
        <x:v>99</x:v>
      </x:c>
      <x:c r="C996" s="10" t="s">
        <x:v>100</x:v>
      </x:c>
      <x:c r="D996" s="12">
        <x:v>18.600000000000001</x:v>
      </x:c>
      <x:c r="E996" s="10" t="s">
        <x:v>136</x:v>
      </x:c>
      <x:c r="F996" s="10">
        <x:v>2025</x:v>
      </x:c>
      <x:c r="G996" s="10" t="s">
        <x:v>51</x:v>
      </x:c>
      <x:c r="H996" s="10" t="s">
        <x:v>248</x:v>
      </x:c>
      <x:c r="I996" s="10" t="s">
        <x:v>249</x:v>
      </x:c>
      <x:c r="J996" s="10" t="s">
        <x:v>248</x:v>
      </x:c>
      <x:c r="K996" s="10" t="s">
        <x:v>152</x:v>
      </x:c>
      <x:c r="L996" s="10" t="s">
        <x:v>250</x:v>
      </x:c>
      <x:c r="M996" s="10" t="s">
        <x:v>246</x:v>
      </x:c>
      <x:c r="N996" s="13">
        <x:v>0.5</x:v>
      </x:c>
      <x:c r="O996" s="13">
        <x:v>0.11111111110000001</x:v>
      </x:c>
      <x:c r="P996" s="13">
        <x:v>5.5555555600000001E-2</x:v>
      </x:c>
      <x:c r="Q996" s="11" t="b">
        <x:v>0</x:v>
      </x:c>
      <x:c r="R996" s="10"/>
      <x:c r="S996" s="10"/>
      <x:c r="T996" s="12" t="n">
        <x:f t="shared" ca="1" si="68">(COUNTIF($D$974:$D$1000,"&gt;"&amp;D996)+(COUNTIF($D$974:$D$1000,"="&amp;D996)-1)/2)/26*100</x:f>
        <x:v>57.692307692307686</x:v>
      </x:c>
      <x:c r="U996" s="12" t="n">
        <x:f t="shared" ca="1" si="66">T996*N996</x:f>
        <x:v>28.846153846153843</x:v>
      </x:c>
      <x:c r="V996" s="12" t="n">
        <x:f t="shared" ca="1" si="67">U996/9</x:f>
        <x:v>3.205128205128205</x:v>
      </x:c>
    </x:row>
    <x:row r="997">
      <x:c r="A997" s="10" t="s">
        <x:v>247</x:v>
      </x:c>
      <x:c r="B997" s="10" t="s">
        <x:v>101</x:v>
      </x:c>
      <x:c r="C997" s="10" t="s">
        <x:v>102</x:v>
      </x:c>
      <x:c r="D997" s="12">
        <x:v>27.4</x:v>
      </x:c>
      <x:c r="E997" s="10" t="s">
        <x:v>136</x:v>
      </x:c>
      <x:c r="F997" s="10">
        <x:v>2025</x:v>
      </x:c>
      <x:c r="G997" s="10" t="s">
        <x:v>51</x:v>
      </x:c>
      <x:c r="H997" s="10" t="s">
        <x:v>248</x:v>
      </x:c>
      <x:c r="I997" s="10" t="s">
        <x:v>249</x:v>
      </x:c>
      <x:c r="J997" s="10" t="s">
        <x:v>248</x:v>
      </x:c>
      <x:c r="K997" s="10" t="s">
        <x:v>152</x:v>
      </x:c>
      <x:c r="L997" s="10" t="s">
        <x:v>250</x:v>
      </x:c>
      <x:c r="M997" s="10" t="s">
        <x:v>246</x:v>
      </x:c>
      <x:c r="N997" s="13">
        <x:v>0.5</x:v>
      </x:c>
      <x:c r="O997" s="13">
        <x:v>0.11111111110000001</x:v>
      </x:c>
      <x:c r="P997" s="13">
        <x:v>5.5555555600000001E-2</x:v>
      </x:c>
      <x:c r="Q997" s="11" t="b">
        <x:v>0</x:v>
      </x:c>
      <x:c r="R997" s="10"/>
      <x:c r="S997" s="10"/>
      <x:c r="T997" s="12" t="n">
        <x:f t="shared" ca="1" si="68">(COUNTIF($D$974:$D$1000,"&gt;"&amp;D997)+(COUNTIF($D$974:$D$1000,"="&amp;D997)-1)/2)/26*100</x:f>
        <x:v>7.6923076923076925</x:v>
      </x:c>
      <x:c r="U997" s="12" t="n">
        <x:f t="shared" ca="1" si="66">T997*N997</x:f>
        <x:v>3.8461538461538463</x:v>
      </x:c>
      <x:c r="V997" s="12" t="n">
        <x:f t="shared" ca="1" si="67">U997/9</x:f>
        <x:v>0.4273504273504274</x:v>
      </x:c>
    </x:row>
    <x:row r="998">
      <x:c r="A998" s="10" t="s">
        <x:v>247</x:v>
      </x:c>
      <x:c r="B998" s="10" t="s">
        <x:v>103</x:v>
      </x:c>
      <x:c r="C998" s="10" t="s">
        <x:v>104</x:v>
      </x:c>
      <x:c r="D998" s="12">
        <x:v>18.600000000000001</x:v>
      </x:c>
      <x:c r="E998" s="10" t="s">
        <x:v>136</x:v>
      </x:c>
      <x:c r="F998" s="10">
        <x:v>2025</x:v>
      </x:c>
      <x:c r="G998" s="10" t="s">
        <x:v>51</x:v>
      </x:c>
      <x:c r="H998" s="10" t="s">
        <x:v>248</x:v>
      </x:c>
      <x:c r="I998" s="10" t="s">
        <x:v>249</x:v>
      </x:c>
      <x:c r="J998" s="10" t="s">
        <x:v>248</x:v>
      </x:c>
      <x:c r="K998" s="10" t="s">
        <x:v>152</x:v>
      </x:c>
      <x:c r="L998" s="10" t="s">
        <x:v>250</x:v>
      </x:c>
      <x:c r="M998" s="10" t="s">
        <x:v>246</x:v>
      </x:c>
      <x:c r="N998" s="13">
        <x:v>0.5</x:v>
      </x:c>
      <x:c r="O998" s="13">
        <x:v>0.11111111110000001</x:v>
      </x:c>
      <x:c r="P998" s="13">
        <x:v>5.5555555600000001E-2</x:v>
      </x:c>
      <x:c r="Q998" s="11" t="b">
        <x:v>0</x:v>
      </x:c>
      <x:c r="R998" s="10"/>
      <x:c r="S998" s="10"/>
      <x:c r="T998" s="12" t="n">
        <x:f t="shared" ca="1" si="68">(COUNTIF($D$974:$D$1000,"&gt;"&amp;D998)+(COUNTIF($D$974:$D$1000,"="&amp;D998)-1)/2)/26*100</x:f>
        <x:v>57.692307692307686</x:v>
      </x:c>
      <x:c r="U998" s="12" t="n">
        <x:f t="shared" ca="1" si="66">T998*N998</x:f>
        <x:v>28.846153846153843</x:v>
      </x:c>
      <x:c r="V998" s="12" t="n">
        <x:f t="shared" ca="1" si="67">U998/9</x:f>
        <x:v>3.205128205128205</x:v>
      </x:c>
    </x:row>
    <x:row r="999">
      <x:c r="A999" s="10" t="s">
        <x:v>247</x:v>
      </x:c>
      <x:c r="B999" s="10" t="s">
        <x:v>105</x:v>
      </x:c>
      <x:c r="C999" s="10" t="s">
        <x:v>106</x:v>
      </x:c>
      <x:c r="D999" s="12">
        <x:v>15.5</x:v>
      </x:c>
      <x:c r="E999" s="10" t="s">
        <x:v>136</x:v>
      </x:c>
      <x:c r="F999" s="10">
        <x:v>2025</x:v>
      </x:c>
      <x:c r="G999" s="10" t="s">
        <x:v>51</x:v>
      </x:c>
      <x:c r="H999" s="10" t="s">
        <x:v>248</x:v>
      </x:c>
      <x:c r="I999" s="10" t="s">
        <x:v>249</x:v>
      </x:c>
      <x:c r="J999" s="10" t="s">
        <x:v>248</x:v>
      </x:c>
      <x:c r="K999" s="10" t="s">
        <x:v>152</x:v>
      </x:c>
      <x:c r="L999" s="10" t="s">
        <x:v>250</x:v>
      </x:c>
      <x:c r="M999" s="10" t="s">
        <x:v>246</x:v>
      </x:c>
      <x:c r="N999" s="13">
        <x:v>0.5</x:v>
      </x:c>
      <x:c r="O999" s="13">
        <x:v>0.11111111110000001</x:v>
      </x:c>
      <x:c r="P999" s="13">
        <x:v>5.5555555600000001E-2</x:v>
      </x:c>
      <x:c r="Q999" s="11" t="b">
        <x:v>0</x:v>
      </x:c>
      <x:c r="R999" s="10"/>
      <x:c r="S999" s="10"/>
      <x:c r="T999" s="12" t="n">
        <x:f t="shared" ca="1" si="68">(COUNTIF($D$974:$D$1000,"&gt;"&amp;D999)+(COUNTIF($D$974:$D$1000,"="&amp;D999)-1)/2)/26*100</x:f>
        <x:v>92.3076923076923</x:v>
      </x:c>
      <x:c r="U999" s="12" t="n">
        <x:f t="shared" ca="1" si="66">T999*N999</x:f>
        <x:v>46.15384615384615</x:v>
      </x:c>
      <x:c r="V999" s="12" t="n">
        <x:f t="shared" ca="1" si="67">U999/9</x:f>
        <x:v>5.128205128205128</x:v>
      </x:c>
    </x:row>
    <x:row r="1000">
      <x:c r="A1000" s="10" t="s">
        <x:v>247</x:v>
      </x:c>
      <x:c r="B1000" s="10" t="s">
        <x:v>107</x:v>
      </x:c>
      <x:c r="C1000" s="10" t="s">
        <x:v>108</x:v>
      </x:c>
      <x:c r="D1000" s="12">
        <x:v>16.7</x:v>
      </x:c>
      <x:c r="E1000" s="10" t="s">
        <x:v>136</x:v>
      </x:c>
      <x:c r="F1000" s="10">
        <x:v>2025</x:v>
      </x:c>
      <x:c r="G1000" s="10" t="s">
        <x:v>51</x:v>
      </x:c>
      <x:c r="H1000" s="10" t="s">
        <x:v>248</x:v>
      </x:c>
      <x:c r="I1000" s="10" t="s">
        <x:v>249</x:v>
      </x:c>
      <x:c r="J1000" s="10" t="s">
        <x:v>248</x:v>
      </x:c>
      <x:c r="K1000" s="10" t="s">
        <x:v>152</x:v>
      </x:c>
      <x:c r="L1000" s="10" t="s">
        <x:v>250</x:v>
      </x:c>
      <x:c r="M1000" s="10" t="s">
        <x:v>246</x:v>
      </x:c>
      <x:c r="N1000" s="13">
        <x:v>0.5</x:v>
      </x:c>
      <x:c r="O1000" s="13">
        <x:v>0.11111111110000001</x:v>
      </x:c>
      <x:c r="P1000" s="13">
        <x:v>5.5555555600000001E-2</x:v>
      </x:c>
      <x:c r="Q1000" s="11" t="b">
        <x:v>0</x:v>
      </x:c>
      <x:c r="R1000" s="10"/>
      <x:c r="S1000" s="10"/>
      <x:c r="T1000" s="12" t="n">
        <x:f t="shared" ca="1" si="68">(COUNTIF($D$974:$D$1000,"&gt;"&amp;D1000)+(COUNTIF($D$974:$D$1000,"="&amp;D1000)-1)/2)/26*100</x:f>
        <x:v>80.76923076923077</x:v>
      </x:c>
      <x:c r="U1000" s="12" t="n">
        <x:f t="shared" ca="1" si="66">T1000*N1000</x:f>
        <x:v>40.38461538461539</x:v>
      </x:c>
      <x:c r="V1000" s="12" t="n">
        <x:f t="shared" ca="1" si="67">U1000/9</x:f>
        <x:v>4.487179487179487</x:v>
      </x:c>
    </x:row>
    <x:row r="1001">
      <x:c r="A1001" s="10" t="s">
        <x:v>251</x:v>
      </x:c>
      <x:c r="B1001" s="10" t="s">
        <x:v>48</x:v>
      </x:c>
      <x:c r="C1001" s="10" t="s">
        <x:v>49</x:v>
      </x:c>
      <x:c r="D1001" s="12" t="n">
        <x:v>1.6505029999999998</x:v>
      </x:c>
      <x:c r="E1001" s="10" t="s">
        <x:v>252</x:v>
      </x:c>
      <x:c r="F1001" s="10" t="n">
        <x:v>2025</x:v>
      </x:c>
      <x:c r="G1001" s="10" t="str">
        <x:v>WGI 2026</x:v>
      </x:c>
      <x:c r="H1001" s="10" t="str">
        <x:v>World Bank WGI, revisão 2025</x:v>
      </x:c>
      <x:c r="I1001" s="10" t="str">
        <x:v>https://datacatalog.worldbank.org/search/dataset/0038026/worldwide-governance-indicators</x:v>
      </x:c>
      <x:c r="J1001" s="10" t="s">
        <x:v>253</x:v>
      </x:c>
      <x:c r="K1001" s="10" t="s">
        <x:v>54</x:v>
      </x:c>
      <x:c r="L1001" s="10" t="s">
        <x:v>254</x:v>
      </x:c>
      <x:c r="M1001" s="10" t="s">
        <x:v>255</x:v>
      </x:c>
      <x:c r="N1001" s="13">
        <x:v>6.25E-2</x:v>
      </x:c>
      <x:c r="O1001" s="13">
        <x:v>0.11111111110000001</x:v>
      </x:c>
      <x:c r="P1001" s="13">
        <x:v>6.9444444000000003E-3</x:v>
      </x:c>
      <x:c r="Q1001" s="11" t="b">
        <x:v>0</x:v>
      </x:c>
      <x:c r="R1001" s="10"/>
      <x:c r="S1001" s="10" t="str">
        <x:v>Governance estimate; ano 2025; edição WGI 2026 com revisão histórica. Sem alterar o painel histórico nesta atualização.</x:v>
      </x:c>
      <x:c r="T1001" s="12" t="n">
        <x:f t="shared" ref="T1001:T1027" ca="1" si="69">(COUNTIF($D$1001:$D$1027,"&lt;"&amp;D1001)+(COUNTIF($D$1001:$D$1027,"="&amp;D1001)-1)/2)/26*100</x:f>
        <x:v>80.76923076923077</x:v>
      </x:c>
      <x:c r="U1001" s="12" t="n">
        <x:f t="shared" ca="1" si="66">T1001*N1001</x:f>
        <x:v>5.048076923076923</x:v>
      </x:c>
      <x:c r="V1001" s="12" t="n">
        <x:f t="shared" ca="1" si="67">U1001/9</x:f>
        <x:v>0.5608974358974359</x:v>
      </x:c>
    </x:row>
    <x:row r="1002">
      <x:c r="A1002" s="10" t="s">
        <x:v>251</x:v>
      </x:c>
      <x:c r="B1002" s="10" t="s">
        <x:v>57</x:v>
      </x:c>
      <x:c r="C1002" s="10" t="s">
        <x:v>58</x:v>
      </x:c>
      <x:c r="D1002" s="12" t="n">
        <x:v>1.2660202</x:v>
      </x:c>
      <x:c r="E1002" s="10" t="s">
        <x:v>252</x:v>
      </x:c>
      <x:c r="F1002" s="10" t="n">
        <x:v>2025</x:v>
      </x:c>
      <x:c r="G1002" s="10" t="str">
        <x:v>WGI 2026</x:v>
      </x:c>
      <x:c r="H1002" s="10" t="str">
        <x:v>World Bank WGI, revisão 2025</x:v>
      </x:c>
      <x:c r="I1002" s="10" t="str">
        <x:v>https://datacatalog.worldbank.org/search/dataset/0038026/worldwide-governance-indicators</x:v>
      </x:c>
      <x:c r="J1002" s="10" t="s">
        <x:v>253</x:v>
      </x:c>
      <x:c r="K1002" s="10" t="s">
        <x:v>54</x:v>
      </x:c>
      <x:c r="L1002" s="10" t="s">
        <x:v>254</x:v>
      </x:c>
      <x:c r="M1002" s="10" t="s">
        <x:v>255</x:v>
      </x:c>
      <x:c r="N1002" s="13">
        <x:v>6.25E-2</x:v>
      </x:c>
      <x:c r="O1002" s="13">
        <x:v>0.11111111110000001</x:v>
      </x:c>
      <x:c r="P1002" s="13">
        <x:v>6.9444444000000003E-3</x:v>
      </x:c>
      <x:c r="Q1002" s="11" t="b">
        <x:v>0</x:v>
      </x:c>
      <x:c r="R1002" s="10"/>
      <x:c r="S1002" s="10" t="str">
        <x:v>Governance estimate; ano 2025; edição WGI 2026 com revisão histórica. Sem alterar o painel histórico nesta atualização.</x:v>
      </x:c>
      <x:c r="T1002" s="12" t="n">
        <x:f t="shared" ca="1" si="69">(COUNTIF($D$1001:$D$1027,"&lt;"&amp;D1002)+(COUNTIF($D$1001:$D$1027,"="&amp;D1002)-1)/2)/26*100</x:f>
        <x:v>61.53846153846154</x:v>
      </x:c>
      <x:c r="U1002" s="12" t="n">
        <x:f t="shared" ca="1" si="66">T1002*N1002</x:f>
        <x:v>3.8461538461538463</x:v>
      </x:c>
      <x:c r="V1002" s="12" t="n">
        <x:f t="shared" ca="1" si="67">U1002/9</x:f>
        <x:v>0.4273504273504274</x:v>
      </x:c>
    </x:row>
    <x:row r="1003">
      <x:c r="A1003" s="10" t="s">
        <x:v>251</x:v>
      </x:c>
      <x:c r="B1003" s="10" t="s">
        <x:v>59</x:v>
      </x:c>
      <x:c r="C1003" s="10" t="s">
        <x:v>60</x:v>
      </x:c>
      <x:c r="D1003" s="12" t="n">
        <x:v>-0.045790199999999996</x:v>
      </x:c>
      <x:c r="E1003" s="10" t="s">
        <x:v>252</x:v>
      </x:c>
      <x:c r="F1003" s="10" t="n">
        <x:v>2025</x:v>
      </x:c>
      <x:c r="G1003" s="10" t="str">
        <x:v>WGI 2026</x:v>
      </x:c>
      <x:c r="H1003" s="10" t="str">
        <x:v>World Bank WGI, revisão 2025</x:v>
      </x:c>
      <x:c r="I1003" s="10" t="str">
        <x:v>https://datacatalog.worldbank.org/search/dataset/0038026/worldwide-governance-indicators</x:v>
      </x:c>
      <x:c r="J1003" s="10" t="s">
        <x:v>253</x:v>
      </x:c>
      <x:c r="K1003" s="10" t="s">
        <x:v>54</x:v>
      </x:c>
      <x:c r="L1003" s="10" t="s">
        <x:v>254</x:v>
      </x:c>
      <x:c r="M1003" s="10" t="s">
        <x:v>255</x:v>
      </x:c>
      <x:c r="N1003" s="13">
        <x:v>6.25E-2</x:v>
      </x:c>
      <x:c r="O1003" s="13">
        <x:v>0.11111111110000001</x:v>
      </x:c>
      <x:c r="P1003" s="13">
        <x:v>6.9444444000000003E-3</x:v>
      </x:c>
      <x:c r="Q1003" s="11" t="b">
        <x:v>0</x:v>
      </x:c>
      <x:c r="R1003" s="10"/>
      <x:c r="S1003" s="10" t="str">
        <x:v>Governance estimate; ano 2025; edição WGI 2026 com revisão histórica. Sem alterar o painel histórico nesta atualização.</x:v>
      </x:c>
      <x:c r="T1003" s="12" t="n">
        <x:f t="shared" ca="1" si="69">(COUNTIF($D$1001:$D$1027,"&lt;"&amp;D1003)+(COUNTIF($D$1001:$D$1027,"="&amp;D1003)-1)/2)/26*100</x:f>
        <x:v>0</x:v>
      </x:c>
      <x:c r="U1003" s="12" t="n">
        <x:f t="shared" ca="1" si="66">T1003*N1003</x:f>
        <x:v>0</x:v>
      </x:c>
      <x:c r="V1003" s="12" t="n">
        <x:f t="shared" ca="1" si="67">U1003/9</x:f>
        <x:v>0</x:v>
      </x:c>
    </x:row>
    <x:row r="1004">
      <x:c r="A1004" s="10" t="s">
        <x:v>251</x:v>
      </x:c>
      <x:c r="B1004" s="10" t="s">
        <x:v>61</x:v>
      </x:c>
      <x:c r="C1004" s="10" t="s">
        <x:v>62</x:v>
      </x:c>
      <x:c r="D1004" s="12" t="n">
        <x:v>0.7387247</x:v>
      </x:c>
      <x:c r="E1004" s="10" t="s">
        <x:v>252</x:v>
      </x:c>
      <x:c r="F1004" s="10" t="n">
        <x:v>2025</x:v>
      </x:c>
      <x:c r="G1004" s="10" t="str">
        <x:v>WGI 2026</x:v>
      </x:c>
      <x:c r="H1004" s="10" t="str">
        <x:v>World Bank WGI, revisão 2025</x:v>
      </x:c>
      <x:c r="I1004" s="10" t="str">
        <x:v>https://datacatalog.worldbank.org/search/dataset/0038026/worldwide-governance-indicators</x:v>
      </x:c>
      <x:c r="J1004" s="10" t="s">
        <x:v>253</x:v>
      </x:c>
      <x:c r="K1004" s="10" t="s">
        <x:v>54</x:v>
      </x:c>
      <x:c r="L1004" s="10" t="s">
        <x:v>254</x:v>
      </x:c>
      <x:c r="M1004" s="10" t="s">
        <x:v>255</x:v>
      </x:c>
      <x:c r="N1004" s="13">
        <x:v>6.25E-2</x:v>
      </x:c>
      <x:c r="O1004" s="13">
        <x:v>0.11111111110000001</x:v>
      </x:c>
      <x:c r="P1004" s="13">
        <x:v>6.9444444000000003E-3</x:v>
      </x:c>
      <x:c r="Q1004" s="11" t="b">
        <x:v>0</x:v>
      </x:c>
      <x:c r="R1004" s="10"/>
      <x:c r="S1004" s="10" t="str">
        <x:v>Governance estimate; ano 2025; edição WGI 2026 com revisão histórica. Sem alterar o painel histórico nesta atualização.</x:v>
      </x:c>
      <x:c r="T1004" s="12" t="n">
        <x:f t="shared" ca="1" si="69">(COUNTIF($D$1001:$D$1027,"&lt;"&amp;D1004)+(COUNTIF($D$1001:$D$1027,"="&amp;D1004)-1)/2)/26*100</x:f>
        <x:v>34.61538461538461</x:v>
      </x:c>
      <x:c r="U1004" s="12" t="n">
        <x:f t="shared" ca="1" si="66">T1004*N1004</x:f>
        <x:v>2.1634615384615383</x:v>
      </x:c>
      <x:c r="V1004" s="12" t="n">
        <x:f t="shared" ca="1" si="67">U1004/9</x:f>
        <x:v>0.24038461538461536</x:v>
      </x:c>
    </x:row>
    <x:row r="1005">
      <x:c r="A1005" s="10" t="s">
        <x:v>251</x:v>
      </x:c>
      <x:c r="B1005" s="10" t="s">
        <x:v>63</x:v>
      </x:c>
      <x:c r="C1005" s="10" t="s">
        <x:v>64</x:v>
      </x:c>
      <x:c r="D1005" s="12" t="n">
        <x:v>1.1701401999999999</x:v>
      </x:c>
      <x:c r="E1005" s="10" t="s">
        <x:v>252</x:v>
      </x:c>
      <x:c r="F1005" s="10" t="n">
        <x:v>2025</x:v>
      </x:c>
      <x:c r="G1005" s="10" t="str">
        <x:v>WGI 2026</x:v>
      </x:c>
      <x:c r="H1005" s="10" t="str">
        <x:v>World Bank WGI, revisão 2025</x:v>
      </x:c>
      <x:c r="I1005" s="10" t="str">
        <x:v>https://datacatalog.worldbank.org/search/dataset/0038026/worldwide-governance-indicators</x:v>
      </x:c>
      <x:c r="J1005" s="10" t="s">
        <x:v>253</x:v>
      </x:c>
      <x:c r="K1005" s="10" t="s">
        <x:v>54</x:v>
      </x:c>
      <x:c r="L1005" s="10" t="s">
        <x:v>254</x:v>
      </x:c>
      <x:c r="M1005" s="10" t="s">
        <x:v>255</x:v>
      </x:c>
      <x:c r="N1005" s="13">
        <x:v>6.25E-2</x:v>
      </x:c>
      <x:c r="O1005" s="13">
        <x:v>0.11111111110000001</x:v>
      </x:c>
      <x:c r="P1005" s="13">
        <x:v>6.9444444000000003E-3</x:v>
      </x:c>
      <x:c r="Q1005" s="11" t="b">
        <x:v>0</x:v>
      </x:c>
      <x:c r="R1005" s="10"/>
      <x:c r="S1005" s="10" t="str">
        <x:v>Governance estimate; ano 2025; edição WGI 2026 com revisão histórica. Sem alterar o painel histórico nesta atualização.</x:v>
      </x:c>
      <x:c r="T1005" s="12" t="n">
        <x:f t="shared" ca="1" si="69">(COUNTIF($D$1001:$D$1027,"&lt;"&amp;D1005)+(COUNTIF($D$1001:$D$1027,"="&amp;D1005)-1)/2)/26*100</x:f>
        <x:v>57.692307692307686</x:v>
      </x:c>
      <x:c r="U1005" s="12" t="n">
        <x:f t="shared" ca="1" si="66">T1005*N1005</x:f>
        <x:v>3.6057692307692304</x:v>
      </x:c>
      <x:c r="V1005" s="12" t="n">
        <x:f t="shared" ca="1" si="67">U1005/9</x:f>
        <x:v>0.4006410256410256</x:v>
      </x:c>
    </x:row>
    <x:row r="1006">
      <x:c r="A1006" s="10" t="s">
        <x:v>251</x:v>
      </x:c>
      <x:c r="B1006" s="10" t="s">
        <x:v>65</x:v>
      </x:c>
      <x:c r="C1006" s="10" t="s">
        <x:v>66</x:v>
      </x:c>
      <x:c r="D1006" s="12" t="n">
        <x:v>1.6043429999999999</x:v>
      </x:c>
      <x:c r="E1006" s="10" t="s">
        <x:v>252</x:v>
      </x:c>
      <x:c r="F1006" s="10" t="n">
        <x:v>2025</x:v>
      </x:c>
      <x:c r="G1006" s="10" t="str">
        <x:v>WGI 2026</x:v>
      </x:c>
      <x:c r="H1006" s="10" t="str">
        <x:v>World Bank WGI, revisão 2025</x:v>
      </x:c>
      <x:c r="I1006" s="10" t="str">
        <x:v>https://datacatalog.worldbank.org/search/dataset/0038026/worldwide-governance-indicators</x:v>
      </x:c>
      <x:c r="J1006" s="10" t="s">
        <x:v>253</x:v>
      </x:c>
      <x:c r="K1006" s="10" t="s">
        <x:v>54</x:v>
      </x:c>
      <x:c r="L1006" s="10" t="s">
        <x:v>254</x:v>
      </x:c>
      <x:c r="M1006" s="10" t="s">
        <x:v>255</x:v>
      </x:c>
      <x:c r="N1006" s="13">
        <x:v>6.25E-2</x:v>
      </x:c>
      <x:c r="O1006" s="13">
        <x:v>0.11111111110000001</x:v>
      </x:c>
      <x:c r="P1006" s="13">
        <x:v>6.9444444000000003E-3</x:v>
      </x:c>
      <x:c r="Q1006" s="11" t="b">
        <x:v>0</x:v>
      </x:c>
      <x:c r="R1006" s="10"/>
      <x:c r="S1006" s="10" t="str">
        <x:v>Governance estimate; ano 2025; edição WGI 2026 com revisão histórica. Sem alterar o painel histórico nesta atualização.</x:v>
      </x:c>
      <x:c r="T1006" s="12" t="n">
        <x:f t="shared" ca="1" si="69">(COUNTIF($D$1001:$D$1027,"&lt;"&amp;D1006)+(COUNTIF($D$1001:$D$1027,"="&amp;D1006)-1)/2)/26*100</x:f>
        <x:v>76.92307692307693</x:v>
      </x:c>
      <x:c r="U1006" s="12" t="n">
        <x:f t="shared" ca="1" si="66">T1006*N1006</x:f>
        <x:v>4.807692307692308</x:v>
      </x:c>
      <x:c r="V1006" s="12" t="n">
        <x:f t="shared" ca="1" si="67">U1006/9</x:f>
        <x:v>0.5341880341880343</x:v>
      </x:c>
    </x:row>
    <x:row r="1007">
      <x:c r="A1007" s="10" t="s">
        <x:v>251</x:v>
      </x:c>
      <x:c r="B1007" s="10" t="s">
        <x:v>67</x:v>
      </x:c>
      <x:c r="C1007" s="10" t="s">
        <x:v>68</x:v>
      </x:c>
      <x:c r="D1007" s="12" t="n">
        <x:v>2.0098271999999997</x:v>
      </x:c>
      <x:c r="E1007" s="10" t="s">
        <x:v>252</x:v>
      </x:c>
      <x:c r="F1007" s="10" t="n">
        <x:v>2025</x:v>
      </x:c>
      <x:c r="G1007" s="10" t="str">
        <x:v>WGI 2026</x:v>
      </x:c>
      <x:c r="H1007" s="10" t="str">
        <x:v>World Bank WGI, revisão 2025</x:v>
      </x:c>
      <x:c r="I1007" s="10" t="str">
        <x:v>https://datacatalog.worldbank.org/search/dataset/0038026/worldwide-governance-indicators</x:v>
      </x:c>
      <x:c r="J1007" s="10" t="s">
        <x:v>253</x:v>
      </x:c>
      <x:c r="K1007" s="10" t="s">
        <x:v>54</x:v>
      </x:c>
      <x:c r="L1007" s="10" t="s">
        <x:v>254</x:v>
      </x:c>
      <x:c r="M1007" s="10" t="s">
        <x:v>255</x:v>
      </x:c>
      <x:c r="N1007" s="13">
        <x:v>6.25E-2</x:v>
      </x:c>
      <x:c r="O1007" s="13">
        <x:v>0.11111111110000001</x:v>
      </x:c>
      <x:c r="P1007" s="13">
        <x:v>6.9444444000000003E-3</x:v>
      </x:c>
      <x:c r="Q1007" s="11" t="b">
        <x:v>0</x:v>
      </x:c>
      <x:c r="R1007" s="10"/>
      <x:c r="S1007" s="10" t="str">
        <x:v>Governance estimate; ano 2025; edição WGI 2026 com revisão histórica. Sem alterar o painel histórico nesta atualização.</x:v>
      </x:c>
      <x:c r="T1007" s="12" t="n">
        <x:f t="shared" ca="1" si="69">(COUNTIF($D$1001:$D$1027,"&lt;"&amp;D1007)+(COUNTIF($D$1001:$D$1027,"="&amp;D1007)-1)/2)/26*100</x:f>
        <x:v>96.15384615384616</x:v>
      </x:c>
      <x:c r="U1007" s="12" t="n">
        <x:f t="shared" ca="1" si="66">T1007*N1007</x:f>
        <x:v>6.009615384615385</x:v>
      </x:c>
      <x:c r="V1007" s="12" t="n">
        <x:f t="shared" ca="1" si="67">U1007/9</x:f>
        <x:v>0.6677350427350428</x:v>
      </x:c>
    </x:row>
    <x:row r="1008">
      <x:c r="A1008" s="10" t="s">
        <x:v>251</x:v>
      </x:c>
      <x:c r="B1008" s="10" t="s">
        <x:v>69</x:v>
      </x:c>
      <x:c r="C1008" s="10" t="s">
        <x:v>70</x:v>
      </x:c>
      <x:c r="D1008" s="12" t="n">
        <x:v>1.4335856</x:v>
      </x:c>
      <x:c r="E1008" s="10" t="s">
        <x:v>252</x:v>
      </x:c>
      <x:c r="F1008" s="10" t="n">
        <x:v>2025</x:v>
      </x:c>
      <x:c r="G1008" s="10" t="str">
        <x:v>WGI 2026</x:v>
      </x:c>
      <x:c r="H1008" s="10" t="str">
        <x:v>World Bank WGI, revisão 2025</x:v>
      </x:c>
      <x:c r="I1008" s="10" t="str">
        <x:v>https://datacatalog.worldbank.org/search/dataset/0038026/worldwide-governance-indicators</x:v>
      </x:c>
      <x:c r="J1008" s="10" t="s">
        <x:v>253</x:v>
      </x:c>
      <x:c r="K1008" s="10" t="s">
        <x:v>54</x:v>
      </x:c>
      <x:c r="L1008" s="10" t="s">
        <x:v>254</x:v>
      </x:c>
      <x:c r="M1008" s="10" t="s">
        <x:v>255</x:v>
      </x:c>
      <x:c r="N1008" s="13">
        <x:v>6.25E-2</x:v>
      </x:c>
      <x:c r="O1008" s="13">
        <x:v>0.11111111110000001</x:v>
      </x:c>
      <x:c r="P1008" s="13">
        <x:v>6.9444444000000003E-3</x:v>
      </x:c>
      <x:c r="Q1008" s="11" t="b">
        <x:v>0</x:v>
      </x:c>
      <x:c r="R1008" s="10"/>
      <x:c r="S1008" s="10" t="str">
        <x:v>Governance estimate; ano 2025; edição WGI 2026 com revisão histórica. Sem alterar o painel histórico nesta atualização.</x:v>
      </x:c>
      <x:c r="T1008" s="12" t="n">
        <x:f t="shared" ca="1" si="69">(COUNTIF($D$1001:$D$1027,"&lt;"&amp;D1008)+(COUNTIF($D$1001:$D$1027,"="&amp;D1008)-1)/2)/26*100</x:f>
        <x:v>69.23076923076923</x:v>
      </x:c>
      <x:c r="U1008" s="12" t="n">
        <x:f t="shared" ca="1" si="66">T1008*N1008</x:f>
        <x:v>4.326923076923077</x:v>
      </x:c>
      <x:c r="V1008" s="12" t="n">
        <x:f t="shared" ca="1" si="67">U1008/9</x:f>
        <x:v>0.4807692307692307</x:v>
      </x:c>
    </x:row>
    <x:row r="1009">
      <x:c r="A1009" s="10" t="s">
        <x:v>251</x:v>
      </x:c>
      <x:c r="B1009" s="10" t="s">
        <x:v>71</x:v>
      </x:c>
      <x:c r="C1009" s="10" t="s">
        <x:v>72</x:v>
      </x:c>
      <x:c r="D1009" s="12" t="n">
        <x:v>0.28540139999999997</x:v>
      </x:c>
      <x:c r="E1009" s="10" t="s">
        <x:v>252</x:v>
      </x:c>
      <x:c r="F1009" s="10" t="n">
        <x:v>2025</x:v>
      </x:c>
      <x:c r="G1009" s="10" t="str">
        <x:v>WGI 2026</x:v>
      </x:c>
      <x:c r="H1009" s="10" t="str">
        <x:v>World Bank WGI, revisão 2025</x:v>
      </x:c>
      <x:c r="I1009" s="10" t="str">
        <x:v>https://datacatalog.worldbank.org/search/dataset/0038026/worldwide-governance-indicators</x:v>
      </x:c>
      <x:c r="J1009" s="10" t="s">
        <x:v>253</x:v>
      </x:c>
      <x:c r="K1009" s="10" t="s">
        <x:v>54</x:v>
      </x:c>
      <x:c r="L1009" s="10" t="s">
        <x:v>254</x:v>
      </x:c>
      <x:c r="M1009" s="10" t="s">
        <x:v>255</x:v>
      </x:c>
      <x:c r="N1009" s="13">
        <x:v>6.25E-2</x:v>
      </x:c>
      <x:c r="O1009" s="13">
        <x:v>0.11111111110000001</x:v>
      </x:c>
      <x:c r="P1009" s="13">
        <x:v>6.9444444000000003E-3</x:v>
      </x:c>
      <x:c r="Q1009" s="11" t="b">
        <x:v>0</x:v>
      </x:c>
      <x:c r="R1009" s="10"/>
      <x:c r="S1009" s="10" t="str">
        <x:v>Governance estimate; ano 2025; edição WGI 2026 com revisão histórica. Sem alterar o painel histórico nesta atualização.</x:v>
      </x:c>
      <x:c r="T1009" s="12" t="n">
        <x:f t="shared" ca="1" si="69">(COUNTIF($D$1001:$D$1027,"&lt;"&amp;D1009)+(COUNTIF($D$1001:$D$1027,"="&amp;D1009)-1)/2)/26*100</x:f>
        <x:v>7.6923076923076925</x:v>
      </x:c>
      <x:c r="U1009" s="12" t="n">
        <x:f t="shared" ca="1" si="66">T1009*N1009</x:f>
        <x:v>0.4807692307692308</x:v>
      </x:c>
      <x:c r="V1009" s="12" t="n">
        <x:f t="shared" ca="1" si="67">U1009/9</x:f>
        <x:v>0.05341880341880342</x:v>
      </x:c>
    </x:row>
    <x:row r="1010">
      <x:c r="A1010" s="10" t="s">
        <x:v>251</x:v>
      </x:c>
      <x:c r="B1010" s="10" t="s">
        <x:v>73</x:v>
      </x:c>
      <x:c r="C1010" s="10" t="s">
        <x:v>74</x:v>
      </x:c>
      <x:c r="D1010" s="12" t="n">
        <x:v>0.8694622999999999</x:v>
      </x:c>
      <x:c r="E1010" s="10" t="s">
        <x:v>252</x:v>
      </x:c>
      <x:c r="F1010" s="10" t="n">
        <x:v>2025</x:v>
      </x:c>
      <x:c r="G1010" s="10" t="str">
        <x:v>WGI 2026</x:v>
      </x:c>
      <x:c r="H1010" s="10" t="str">
        <x:v>World Bank WGI, revisão 2025</x:v>
      </x:c>
      <x:c r="I1010" s="10" t="str">
        <x:v>https://datacatalog.worldbank.org/search/dataset/0038026/worldwide-governance-indicators</x:v>
      </x:c>
      <x:c r="J1010" s="10" t="s">
        <x:v>253</x:v>
      </x:c>
      <x:c r="K1010" s="10" t="s">
        <x:v>54</x:v>
      </x:c>
      <x:c r="L1010" s="10" t="s">
        <x:v>254</x:v>
      </x:c>
      <x:c r="M1010" s="10" t="s">
        <x:v>255</x:v>
      </x:c>
      <x:c r="N1010" s="13">
        <x:v>6.25E-2</x:v>
      </x:c>
      <x:c r="O1010" s="13">
        <x:v>0.11111111110000001</x:v>
      </x:c>
      <x:c r="P1010" s="13">
        <x:v>6.9444444000000003E-3</x:v>
      </x:c>
      <x:c r="Q1010" s="11" t="b">
        <x:v>0</x:v>
      </x:c>
      <x:c r="R1010" s="10"/>
      <x:c r="S1010" s="10" t="str">
        <x:v>Governance estimate; ano 2025; edição WGI 2026 com revisão histórica. Sem alterar o painel histórico nesta atualização.</x:v>
      </x:c>
      <x:c r="T1010" s="12" t="n">
        <x:f t="shared" ca="1" si="69">(COUNTIF($D$1001:$D$1027,"&lt;"&amp;D1010)+(COUNTIF($D$1001:$D$1027,"="&amp;D1010)-1)/2)/26*100</x:f>
        <x:v>38.46153846153847</x:v>
      </x:c>
      <x:c r="U1010" s="12" t="n">
        <x:f t="shared" ca="1" si="66">T1010*N1010</x:f>
        <x:v>2.403846153846154</x:v>
      </x:c>
      <x:c r="V1010" s="12" t="n">
        <x:f t="shared" ca="1" si="67">U1010/9</x:f>
        <x:v>0.26709401709401714</x:v>
      </x:c>
    </x:row>
    <x:row r="1011">
      <x:c r="A1011" s="10" t="s">
        <x:v>251</x:v>
      </x:c>
      <x:c r="B1011" s="10" t="s">
        <x:v>75</x:v>
      </x:c>
      <x:c r="C1011" s="10" t="s">
        <x:v>76</x:v>
      </x:c>
      <x:c r="D1011" s="12" t="n">
        <x:v>2.0115255999999997</x:v>
      </x:c>
      <x:c r="E1011" s="10" t="s">
        <x:v>252</x:v>
      </x:c>
      <x:c r="F1011" s="10" t="n">
        <x:v>2025</x:v>
      </x:c>
      <x:c r="G1011" s="10" t="str">
        <x:v>WGI 2026</x:v>
      </x:c>
      <x:c r="H1011" s="10" t="str">
        <x:v>World Bank WGI, revisão 2025</x:v>
      </x:c>
      <x:c r="I1011" s="10" t="str">
        <x:v>https://datacatalog.worldbank.org/search/dataset/0038026/worldwide-governance-indicators</x:v>
      </x:c>
      <x:c r="J1011" s="10" t="s">
        <x:v>253</x:v>
      </x:c>
      <x:c r="K1011" s="10" t="s">
        <x:v>54</x:v>
      </x:c>
      <x:c r="L1011" s="10" t="s">
        <x:v>254</x:v>
      </x:c>
      <x:c r="M1011" s="10" t="s">
        <x:v>255</x:v>
      </x:c>
      <x:c r="N1011" s="13">
        <x:v>6.25E-2</x:v>
      </x:c>
      <x:c r="O1011" s="13">
        <x:v>0.11111111110000001</x:v>
      </x:c>
      <x:c r="P1011" s="13">
        <x:v>6.9444444000000003E-3</x:v>
      </x:c>
      <x:c r="Q1011" s="11" t="b">
        <x:v>0</x:v>
      </x:c>
      <x:c r="R1011" s="10"/>
      <x:c r="S1011" s="10" t="str">
        <x:v>Governance estimate; ano 2025; edição WGI 2026 com revisão histórica. Sem alterar o painel histórico nesta atualização.</x:v>
      </x:c>
      <x:c r="T1011" s="12" t="n">
        <x:f t="shared" ca="1" si="69">(COUNTIF($D$1001:$D$1027,"&lt;"&amp;D1011)+(COUNTIF($D$1001:$D$1027,"="&amp;D1011)-1)/2)/26*100</x:f>
        <x:v>100</x:v>
      </x:c>
      <x:c r="U1011" s="12" t="n">
        <x:f t="shared" ca="1" si="66">T1011*N1011</x:f>
        <x:v>6.25</x:v>
      </x:c>
      <x:c r="V1011" s="12" t="n">
        <x:f t="shared" ca="1" si="67">U1011/9</x:f>
        <x:v>0.6944444444444444</x:v>
      </x:c>
    </x:row>
    <x:row r="1012">
      <x:c r="A1012" s="10" t="s">
        <x:v>251</x:v>
      </x:c>
      <x:c r="B1012" s="10" t="s">
        <x:v>77</x:v>
      </x:c>
      <x:c r="C1012" s="10" t="s">
        <x:v>78</x:v>
      </x:c>
      <x:c r="D1012" s="12" t="n">
        <x:v>0.9698589999999999</x:v>
      </x:c>
      <x:c r="E1012" s="10" t="s">
        <x:v>252</x:v>
      </x:c>
      <x:c r="F1012" s="10" t="n">
        <x:v>2025</x:v>
      </x:c>
      <x:c r="G1012" s="10" t="str">
        <x:v>WGI 2026</x:v>
      </x:c>
      <x:c r="H1012" s="10" t="str">
        <x:v>World Bank WGI, revisão 2025</x:v>
      </x:c>
      <x:c r="I1012" s="10" t="str">
        <x:v>https://datacatalog.worldbank.org/search/dataset/0038026/worldwide-governance-indicators</x:v>
      </x:c>
      <x:c r="J1012" s="10" t="s">
        <x:v>253</x:v>
      </x:c>
      <x:c r="K1012" s="10" t="s">
        <x:v>54</x:v>
      </x:c>
      <x:c r="L1012" s="10" t="s">
        <x:v>254</x:v>
      </x:c>
      <x:c r="M1012" s="10" t="s">
        <x:v>255</x:v>
      </x:c>
      <x:c r="N1012" s="13">
        <x:v>6.25E-2</x:v>
      </x:c>
      <x:c r="O1012" s="13">
        <x:v>0.11111111110000001</x:v>
      </x:c>
      <x:c r="P1012" s="13">
        <x:v>6.9444444000000003E-3</x:v>
      </x:c>
      <x:c r="Q1012" s="11" t="b">
        <x:v>0</x:v>
      </x:c>
      <x:c r="R1012" s="10"/>
      <x:c r="S1012" s="10" t="str">
        <x:v>Governance estimate; ano 2025; edição WGI 2026 com revisão histórica. Sem alterar o painel histórico nesta atualização.</x:v>
      </x:c>
      <x:c r="T1012" s="12" t="n">
        <x:f t="shared" ca="1" si="69">(COUNTIF($D$1001:$D$1027,"&lt;"&amp;D1012)+(COUNTIF($D$1001:$D$1027,"="&amp;D1012)-1)/2)/26*100</x:f>
        <x:v>46.15384615384615</x:v>
      </x:c>
      <x:c r="U1012" s="12" t="n">
        <x:f t="shared" ca="1" si="66">T1012*N1012</x:f>
        <x:v>2.8846153846153846</x:v>
      </x:c>
      <x:c r="V1012" s="12" t="n">
        <x:f t="shared" ca="1" si="67">U1012/9</x:f>
        <x:v>0.3205128205128205</x:v>
      </x:c>
    </x:row>
    <x:row r="1013">
      <x:c r="A1013" s="10" t="s">
        <x:v>251</x:v>
      </x:c>
      <x:c r="B1013" s="10" t="s">
        <x:v>79</x:v>
      </x:c>
      <x:c r="C1013" s="10" t="s">
        <x:v>80</x:v>
      </x:c>
      <x:c r="D1013" s="12" t="n">
        <x:v>0.4206407</x:v>
      </x:c>
      <x:c r="E1013" s="10" t="s">
        <x:v>252</x:v>
      </x:c>
      <x:c r="F1013" s="10" t="n">
        <x:v>2025</x:v>
      </x:c>
      <x:c r="G1013" s="10" t="str">
        <x:v>WGI 2026</x:v>
      </x:c>
      <x:c r="H1013" s="10" t="str">
        <x:v>World Bank WGI, revisão 2025</x:v>
      </x:c>
      <x:c r="I1013" s="10" t="str">
        <x:v>https://datacatalog.worldbank.org/search/dataset/0038026/worldwide-governance-indicators</x:v>
      </x:c>
      <x:c r="J1013" s="10" t="s">
        <x:v>253</x:v>
      </x:c>
      <x:c r="K1013" s="10" t="s">
        <x:v>54</x:v>
      </x:c>
      <x:c r="L1013" s="10" t="s">
        <x:v>254</x:v>
      </x:c>
      <x:c r="M1013" s="10" t="s">
        <x:v>255</x:v>
      </x:c>
      <x:c r="N1013" s="13">
        <x:v>6.25E-2</x:v>
      </x:c>
      <x:c r="O1013" s="13">
        <x:v>0.11111111110000001</x:v>
      </x:c>
      <x:c r="P1013" s="13">
        <x:v>6.9444444000000003E-3</x:v>
      </x:c>
      <x:c r="Q1013" s="11" t="b">
        <x:v>0</x:v>
      </x:c>
      <x:c r="R1013" s="10"/>
      <x:c r="S1013" s="10" t="str">
        <x:v>Governance estimate; ano 2025; edição WGI 2026 com revisão histórica. Sem alterar o painel histórico nesta atualização.</x:v>
      </x:c>
      <x:c r="T1013" s="12" t="n">
        <x:f t="shared" ca="1" si="69">(COUNTIF($D$1001:$D$1027,"&lt;"&amp;D1013)+(COUNTIF($D$1001:$D$1027,"="&amp;D1013)-1)/2)/26*100</x:f>
        <x:v>15.384615384615385</x:v>
      </x:c>
      <x:c r="U1013" s="12" t="n">
        <x:f t="shared" ca="1" si="66">T1013*N1013</x:f>
        <x:v>0.9615384615384616</x:v>
      </x:c>
      <x:c r="V1013" s="12" t="n">
        <x:f t="shared" ca="1" si="67">U1013/9</x:f>
        <x:v>0.10683760683760685</x:v>
      </x:c>
    </x:row>
    <x:row r="1014">
      <x:c r="A1014" s="10" t="s">
        <x:v>251</x:v>
      </x:c>
      <x:c r="B1014" s="10" t="s">
        <x:v>81</x:v>
      </x:c>
      <x:c r="C1014" s="10" t="s">
        <x:v>82</x:v>
      </x:c>
      <x:c r="D1014" s="12" t="n">
        <x:v>0.2156251</x:v>
      </x:c>
      <x:c r="E1014" s="10" t="s">
        <x:v>252</x:v>
      </x:c>
      <x:c r="F1014" s="10" t="n">
        <x:v>2025</x:v>
      </x:c>
      <x:c r="G1014" s="10" t="str">
        <x:v>WGI 2026</x:v>
      </x:c>
      <x:c r="H1014" s="10" t="str">
        <x:v>World Bank WGI, revisão 2025</x:v>
      </x:c>
      <x:c r="I1014" s="10" t="str">
        <x:v>https://datacatalog.worldbank.org/search/dataset/0038026/worldwide-governance-indicators</x:v>
      </x:c>
      <x:c r="J1014" s="10" t="s">
        <x:v>253</x:v>
      </x:c>
      <x:c r="K1014" s="10" t="s">
        <x:v>54</x:v>
      </x:c>
      <x:c r="L1014" s="10" t="s">
        <x:v>254</x:v>
      </x:c>
      <x:c r="M1014" s="10" t="s">
        <x:v>255</x:v>
      </x:c>
      <x:c r="N1014" s="13">
        <x:v>6.25E-2</x:v>
      </x:c>
      <x:c r="O1014" s="13">
        <x:v>0.11111111110000001</x:v>
      </x:c>
      <x:c r="P1014" s="13">
        <x:v>6.9444444000000003E-3</x:v>
      </x:c>
      <x:c r="Q1014" s="11" t="b">
        <x:v>0</x:v>
      </x:c>
      <x:c r="R1014" s="10"/>
      <x:c r="S1014" s="10" t="str">
        <x:v>Governance estimate; ano 2025; edição WGI 2026 com revisão histórica. Sem alterar o painel histórico nesta atualização.</x:v>
      </x:c>
      <x:c r="T1014" s="12" t="n">
        <x:f t="shared" ca="1" si="69">(COUNTIF($D$1001:$D$1027,"&lt;"&amp;D1014)+(COUNTIF($D$1001:$D$1027,"="&amp;D1014)-1)/2)/26*100</x:f>
        <x:v>3.8461538461538463</x:v>
      </x:c>
      <x:c r="U1014" s="12" t="n">
        <x:f t="shared" ca="1" si="66">T1014*N1014</x:f>
        <x:v>0.2403846153846154</x:v>
      </x:c>
      <x:c r="V1014" s="12" t="n">
        <x:f t="shared" ca="1" si="67">U1014/9</x:f>
        <x:v>0.02670940170940171</x:v>
      </x:c>
    </x:row>
    <x:row r="1015">
      <x:c r="A1015" s="10" t="s">
        <x:v>251</x:v>
      </x:c>
      <x:c r="B1015" s="10" t="s">
        <x:v>83</x:v>
      </x:c>
      <x:c r="C1015" s="10" t="s">
        <x:v>84</x:v>
      </x:c>
      <x:c r="D1015" s="12" t="n">
        <x:v>1.5487756</x:v>
      </x:c>
      <x:c r="E1015" s="10" t="s">
        <x:v>252</x:v>
      </x:c>
      <x:c r="F1015" s="10" t="n">
        <x:v>2025</x:v>
      </x:c>
      <x:c r="G1015" s="10" t="str">
        <x:v>WGI 2026</x:v>
      </x:c>
      <x:c r="H1015" s="10" t="str">
        <x:v>World Bank WGI, revisão 2025</x:v>
      </x:c>
      <x:c r="I1015" s="10" t="str">
        <x:v>https://datacatalog.worldbank.org/search/dataset/0038026/worldwide-governance-indicators</x:v>
      </x:c>
      <x:c r="J1015" s="10" t="s">
        <x:v>253</x:v>
      </x:c>
      <x:c r="K1015" s="10" t="s">
        <x:v>54</x:v>
      </x:c>
      <x:c r="L1015" s="10" t="s">
        <x:v>254</x:v>
      </x:c>
      <x:c r="M1015" s="10" t="s">
        <x:v>255</x:v>
      </x:c>
      <x:c r="N1015" s="13">
        <x:v>6.25E-2</x:v>
      </x:c>
      <x:c r="O1015" s="13">
        <x:v>0.11111111110000001</x:v>
      </x:c>
      <x:c r="P1015" s="13">
        <x:v>6.9444444000000003E-3</x:v>
      </x:c>
      <x:c r="Q1015" s="11" t="b">
        <x:v>0</x:v>
      </x:c>
      <x:c r="R1015" s="10"/>
      <x:c r="S1015" s="10" t="str">
        <x:v>Governance estimate; ano 2025; edição WGI 2026 com revisão histórica. Sem alterar o painel histórico nesta atualização.</x:v>
      </x:c>
      <x:c r="T1015" s="12" t="n">
        <x:f t="shared" ca="1" si="69">(COUNTIF($D$1001:$D$1027,"&lt;"&amp;D1015)+(COUNTIF($D$1001:$D$1027,"="&amp;D1015)-1)/2)/26*100</x:f>
        <x:v>73.07692307692307</x:v>
      </x:c>
      <x:c r="U1015" s="12" t="n">
        <x:f t="shared" ca="1" si="66">T1015*N1015</x:f>
        <x:v>4.567307692307692</x:v>
      </x:c>
      <x:c r="V1015" s="12" t="n">
        <x:f t="shared" ca="1" si="67">U1015/9</x:f>
        <x:v>0.5074786324786325</x:v>
      </x:c>
    </x:row>
    <x:row r="1016">
      <x:c r="A1016" s="10" t="s">
        <x:v>251</x:v>
      </x:c>
      <x:c r="B1016" s="10" t="s">
        <x:v>85</x:v>
      </x:c>
      <x:c r="C1016" s="10" t="s">
        <x:v>86</x:v>
      </x:c>
      <x:c r="D1016" s="12" t="n">
        <x:v>0.5852594</x:v>
      </x:c>
      <x:c r="E1016" s="10" t="s">
        <x:v>252</x:v>
      </x:c>
      <x:c r="F1016" s="10" t="n">
        <x:v>2025</x:v>
      </x:c>
      <x:c r="G1016" s="10" t="str">
        <x:v>WGI 2026</x:v>
      </x:c>
      <x:c r="H1016" s="10" t="str">
        <x:v>World Bank WGI, revisão 2025</x:v>
      </x:c>
      <x:c r="I1016" s="10" t="str">
        <x:v>https://datacatalog.worldbank.org/search/dataset/0038026/worldwide-governance-indicators</x:v>
      </x:c>
      <x:c r="J1016" s="10" t="s">
        <x:v>253</x:v>
      </x:c>
      <x:c r="K1016" s="10" t="s">
        <x:v>54</x:v>
      </x:c>
      <x:c r="L1016" s="10" t="s">
        <x:v>254</x:v>
      </x:c>
      <x:c r="M1016" s="10" t="s">
        <x:v>255</x:v>
      </x:c>
      <x:c r="N1016" s="13">
        <x:v>6.25E-2</x:v>
      </x:c>
      <x:c r="O1016" s="13">
        <x:v>0.11111111110000001</x:v>
      </x:c>
      <x:c r="P1016" s="13">
        <x:v>6.9444444000000003E-3</x:v>
      </x:c>
      <x:c r="Q1016" s="11" t="b">
        <x:v>0</x:v>
      </x:c>
      <x:c r="R1016" s="10"/>
      <x:c r="S1016" s="10" t="str">
        <x:v>Governance estimate; ano 2025; edição WGI 2026 com revisão histórica. Sem alterar o painel histórico nesta atualização.</x:v>
      </x:c>
      <x:c r="T1016" s="12" t="n">
        <x:f t="shared" ca="1" si="69">(COUNTIF($D$1001:$D$1027,"&lt;"&amp;D1016)+(COUNTIF($D$1001:$D$1027,"="&amp;D1016)-1)/2)/26*100</x:f>
        <x:v>26.923076923076923</x:v>
      </x:c>
      <x:c r="U1016" s="12" t="n">
        <x:f t="shared" ca="1" si="66">T1016*N1016</x:f>
        <x:v>1.6826923076923077</x:v>
      </x:c>
      <x:c r="V1016" s="12" t="n">
        <x:f t="shared" ca="1" si="67">U1016/9</x:f>
        <x:v>0.18696581196581197</x:v>
      </x:c>
    </x:row>
    <x:row r="1017">
      <x:c r="A1017" s="10" t="s">
        <x:v>251</x:v>
      </x:c>
      <x:c r="B1017" s="10" t="s">
        <x:v>87</x:v>
      </x:c>
      <x:c r="C1017" s="10" t="s">
        <x:v>88</x:v>
      </x:c>
      <x:c r="D1017" s="12" t="n">
        <x:v>1.3714252</x:v>
      </x:c>
      <x:c r="E1017" s="10" t="s">
        <x:v>252</x:v>
      </x:c>
      <x:c r="F1017" s="10" t="n">
        <x:v>2025</x:v>
      </x:c>
      <x:c r="G1017" s="10" t="str">
        <x:v>WGI 2026</x:v>
      </x:c>
      <x:c r="H1017" s="10" t="str">
        <x:v>World Bank WGI, revisão 2025</x:v>
      </x:c>
      <x:c r="I1017" s="10" t="str">
        <x:v>https://datacatalog.worldbank.org/search/dataset/0038026/worldwide-governance-indicators</x:v>
      </x:c>
      <x:c r="J1017" s="10" t="s">
        <x:v>253</x:v>
      </x:c>
      <x:c r="K1017" s="10" t="s">
        <x:v>54</x:v>
      </x:c>
      <x:c r="L1017" s="10" t="s">
        <x:v>254</x:v>
      </x:c>
      <x:c r="M1017" s="10" t="s">
        <x:v>255</x:v>
      </x:c>
      <x:c r="N1017" s="13">
        <x:v>6.25E-2</x:v>
      </x:c>
      <x:c r="O1017" s="13">
        <x:v>0.11111111110000001</x:v>
      </x:c>
      <x:c r="P1017" s="13">
        <x:v>6.9444444000000003E-3</x:v>
      </x:c>
      <x:c r="Q1017" s="11" t="b">
        <x:v>0</x:v>
      </x:c>
      <x:c r="R1017" s="10"/>
      <x:c r="S1017" s="10" t="str">
        <x:v>Governance estimate; ano 2025; edição WGI 2026 com revisão histórica. Sem alterar o painel histórico nesta atualização.</x:v>
      </x:c>
      <x:c r="T1017" s="12" t="n">
        <x:f t="shared" ca="1" si="69">(COUNTIF($D$1001:$D$1027,"&lt;"&amp;D1017)+(COUNTIF($D$1001:$D$1027,"="&amp;D1017)-1)/2)/26*100</x:f>
        <x:v>65.38461538461539</x:v>
      </x:c>
      <x:c r="U1017" s="12" t="n">
        <x:f t="shared" ca="1" si="66">T1017*N1017</x:f>
        <x:v>4.086538461538462</x:v>
      </x:c>
      <x:c r="V1017" s="12" t="n">
        <x:f t="shared" ca="1" si="67">U1017/9</x:f>
        <x:v>0.45405982905982906</x:v>
      </x:c>
    </x:row>
    <x:row r="1018">
      <x:c r="A1018" s="10" t="s">
        <x:v>251</x:v>
      </x:c>
      <x:c r="B1018" s="10" t="s">
        <x:v>89</x:v>
      </x:c>
      <x:c r="C1018" s="10" t="s">
        <x:v>90</x:v>
      </x:c>
      <x:c r="D1018" s="12" t="n">
        <x:v>1.7075968</x:v>
      </x:c>
      <x:c r="E1018" s="10" t="s">
        <x:v>252</x:v>
      </x:c>
      <x:c r="F1018" s="10" t="n">
        <x:v>2025</x:v>
      </x:c>
      <x:c r="G1018" s="10" t="str">
        <x:v>WGI 2026</x:v>
      </x:c>
      <x:c r="H1018" s="10" t="str">
        <x:v>World Bank WGI, revisão 2025</x:v>
      </x:c>
      <x:c r="I1018" s="10" t="str">
        <x:v>https://datacatalog.worldbank.org/search/dataset/0038026/worldwide-governance-indicators</x:v>
      </x:c>
      <x:c r="J1018" s="10" t="s">
        <x:v>253</x:v>
      </x:c>
      <x:c r="K1018" s="10" t="s">
        <x:v>54</x:v>
      </x:c>
      <x:c r="L1018" s="10" t="s">
        <x:v>254</x:v>
      </x:c>
      <x:c r="M1018" s="10" t="s">
        <x:v>255</x:v>
      </x:c>
      <x:c r="N1018" s="13">
        <x:v>6.25E-2</x:v>
      </x:c>
      <x:c r="O1018" s="13">
        <x:v>0.11111111110000001</x:v>
      </x:c>
      <x:c r="P1018" s="13">
        <x:v>6.9444444000000003E-3</x:v>
      </x:c>
      <x:c r="Q1018" s="11" t="b">
        <x:v>0</x:v>
      </x:c>
      <x:c r="R1018" s="10"/>
      <x:c r="S1018" s="10" t="str">
        <x:v>Governance estimate; ano 2025; edição WGI 2026 com revisão histórica. Sem alterar o painel histórico nesta atualização.</x:v>
      </x:c>
      <x:c r="T1018" s="12" t="n">
        <x:f t="shared" ca="1" si="69">(COUNTIF($D$1001:$D$1027,"&lt;"&amp;D1018)+(COUNTIF($D$1001:$D$1027,"="&amp;D1018)-1)/2)/26*100</x:f>
        <x:v>88.46153846153845</x:v>
      </x:c>
      <x:c r="U1018" s="12" t="n">
        <x:f t="shared" ca="1" si="66">T1018*N1018</x:f>
        <x:v>5.528846153846153</x:v>
      </x:c>
      <x:c r="V1018" s="12" t="n">
        <x:f t="shared" ca="1" si="67">U1018/9</x:f>
        <x:v>0.6143162393162392</x:v>
      </x:c>
    </x:row>
    <x:row r="1019">
      <x:c r="A1019" s="10" t="s">
        <x:v>251</x:v>
      </x:c>
      <x:c r="B1019" s="10" t="s">
        <x:v>91</x:v>
      </x:c>
      <x:c r="C1019" s="10" t="s">
        <x:v>92</x:v>
      </x:c>
      <x:c r="D1019" s="12" t="n">
        <x:v>1.0727358</x:v>
      </x:c>
      <x:c r="E1019" s="10" t="s">
        <x:v>252</x:v>
      </x:c>
      <x:c r="F1019" s="10" t="n">
        <x:v>2025</x:v>
      </x:c>
      <x:c r="G1019" s="10" t="str">
        <x:v>WGI 2026</x:v>
      </x:c>
      <x:c r="H1019" s="10" t="str">
        <x:v>World Bank WGI, revisão 2025</x:v>
      </x:c>
      <x:c r="I1019" s="10" t="str">
        <x:v>https://datacatalog.worldbank.org/search/dataset/0038026/worldwide-governance-indicators</x:v>
      </x:c>
      <x:c r="J1019" s="10" t="s">
        <x:v>253</x:v>
      </x:c>
      <x:c r="K1019" s="10" t="s">
        <x:v>54</x:v>
      </x:c>
      <x:c r="L1019" s="10" t="s">
        <x:v>254</x:v>
      </x:c>
      <x:c r="M1019" s="10" t="s">
        <x:v>255</x:v>
      </x:c>
      <x:c r="N1019" s="13">
        <x:v>6.25E-2</x:v>
      </x:c>
      <x:c r="O1019" s="13">
        <x:v>0.11111111110000001</x:v>
      </x:c>
      <x:c r="P1019" s="13">
        <x:v>6.9444444000000003E-3</x:v>
      </x:c>
      <x:c r="Q1019" s="11" t="b">
        <x:v>0</x:v>
      </x:c>
      <x:c r="R1019" s="10"/>
      <x:c r="S1019" s="10" t="str">
        <x:v>Governance estimate; ano 2025; edição WGI 2026 com revisão histórica. Sem alterar o painel histórico nesta atualização.</x:v>
      </x:c>
      <x:c r="T1019" s="12" t="n">
        <x:f t="shared" ca="1" si="69">(COUNTIF($D$1001:$D$1027,"&lt;"&amp;D1019)+(COUNTIF($D$1001:$D$1027,"="&amp;D1019)-1)/2)/26*100</x:f>
        <x:v>53.84615384615385</x:v>
      </x:c>
      <x:c r="U1019" s="12" t="n">
        <x:f t="shared" ca="1" si="66">T1019*N1019</x:f>
        <x:v>3.3653846153846154</x:v>
      </x:c>
      <x:c r="V1019" s="12" t="n">
        <x:f t="shared" ca="1" si="67">U1019/9</x:f>
        <x:v>0.37393162393162394</x:v>
      </x:c>
    </x:row>
    <x:row r="1020">
      <x:c r="A1020" s="10" t="s">
        <x:v>251</x:v>
      </x:c>
      <x:c r="B1020" s="10" t="s">
        <x:v>93</x:v>
      </x:c>
      <x:c r="C1020" s="10" t="s">
        <x:v>94</x:v>
      </x:c>
      <x:c r="D1020" s="12" t="n">
        <x:v>0.6661944</x:v>
      </x:c>
      <x:c r="E1020" s="10" t="s">
        <x:v>252</x:v>
      </x:c>
      <x:c r="F1020" s="10" t="n">
        <x:v>2025</x:v>
      </x:c>
      <x:c r="G1020" s="10" t="str">
        <x:v>WGI 2026</x:v>
      </x:c>
      <x:c r="H1020" s="10" t="str">
        <x:v>World Bank WGI, revisão 2025</x:v>
      </x:c>
      <x:c r="I1020" s="10" t="str">
        <x:v>https://datacatalog.worldbank.org/search/dataset/0038026/worldwide-governance-indicators</x:v>
      </x:c>
      <x:c r="J1020" s="10" t="s">
        <x:v>253</x:v>
      </x:c>
      <x:c r="K1020" s="10" t="s">
        <x:v>54</x:v>
      </x:c>
      <x:c r="L1020" s="10" t="s">
        <x:v>254</x:v>
      </x:c>
      <x:c r="M1020" s="10" t="s">
        <x:v>255</x:v>
      </x:c>
      <x:c r="N1020" s="13">
        <x:v>6.25E-2</x:v>
      </x:c>
      <x:c r="O1020" s="13">
        <x:v>0.11111111110000001</x:v>
      </x:c>
      <x:c r="P1020" s="13">
        <x:v>6.9444444000000003E-3</x:v>
      </x:c>
      <x:c r="Q1020" s="11" t="b">
        <x:v>0</x:v>
      </x:c>
      <x:c r="R1020" s="10"/>
      <x:c r="S1020" s="10" t="str">
        <x:v>Governance estimate; ano 2025; edição WGI 2026 com revisão histórica. Sem alterar o painel histórico nesta atualização.</x:v>
      </x:c>
      <x:c r="T1020" s="12" t="n">
        <x:f t="shared" ca="1" si="69">(COUNTIF($D$1001:$D$1027,"&lt;"&amp;D1020)+(COUNTIF($D$1001:$D$1027,"="&amp;D1020)-1)/2)/26*100</x:f>
        <x:v>30.76923076923077</x:v>
      </x:c>
      <x:c r="U1020" s="12" t="n">
        <x:f t="shared" ca="1" si="66">T1020*N1020</x:f>
        <x:v>1.9230769230769231</x:v>
      </x:c>
      <x:c r="V1020" s="12" t="n">
        <x:f t="shared" ca="1" si="67">U1020/9</x:f>
        <x:v>0.2136752136752137</x:v>
      </x:c>
    </x:row>
    <x:row r="1021">
      <x:c r="A1021" s="10" t="s">
        <x:v>251</x:v>
      </x:c>
      <x:c r="B1021" s="10" t="s">
        <x:v>95</x:v>
      </x:c>
      <x:c r="C1021" s="10" t="s">
        <x:v>96</x:v>
      </x:c>
      <x:c r="D1021" s="12" t="n">
        <x:v>1.6733387</x:v>
      </x:c>
      <x:c r="E1021" s="10" t="s">
        <x:v>252</x:v>
      </x:c>
      <x:c r="F1021" s="10" t="n">
        <x:v>2025</x:v>
      </x:c>
      <x:c r="G1021" s="10" t="str">
        <x:v>WGI 2026</x:v>
      </x:c>
      <x:c r="H1021" s="10" t="str">
        <x:v>World Bank WGI, revisão 2025</x:v>
      </x:c>
      <x:c r="I1021" s="10" t="str">
        <x:v>https://datacatalog.worldbank.org/search/dataset/0038026/worldwide-governance-indicators</x:v>
      </x:c>
      <x:c r="J1021" s="10" t="s">
        <x:v>253</x:v>
      </x:c>
      <x:c r="K1021" s="10" t="s">
        <x:v>54</x:v>
      </x:c>
      <x:c r="L1021" s="10" t="s">
        <x:v>254</x:v>
      </x:c>
      <x:c r="M1021" s="10" t="s">
        <x:v>255</x:v>
      </x:c>
      <x:c r="N1021" s="13">
        <x:v>6.25E-2</x:v>
      </x:c>
      <x:c r="O1021" s="13">
        <x:v>0.11111111110000001</x:v>
      </x:c>
      <x:c r="P1021" s="13">
        <x:v>6.9444444000000003E-3</x:v>
      </x:c>
      <x:c r="Q1021" s="11" t="b">
        <x:v>0</x:v>
      </x:c>
      <x:c r="R1021" s="10"/>
      <x:c r="S1021" s="10" t="str">
        <x:v>Governance estimate; ano 2025; edição WGI 2026 com revisão histórica. Sem alterar o painel histórico nesta atualização.</x:v>
      </x:c>
      <x:c r="T1021" s="12" t="n">
        <x:f t="shared" ca="1" si="69">(COUNTIF($D$1001:$D$1027,"&lt;"&amp;D1021)+(COUNTIF($D$1001:$D$1027,"="&amp;D1021)-1)/2)/26*100</x:f>
        <x:v>84.61538461538461</x:v>
      </x:c>
      <x:c r="U1021" s="12" t="n">
        <x:f t="shared" ca="1" si="66">T1021*N1021</x:f>
        <x:v>5.288461538461538</x:v>
      </x:c>
      <x:c r="V1021" s="12" t="n">
        <x:f t="shared" ca="1" si="67">U1021/9</x:f>
        <x:v>0.5876068376068376</x:v>
      </x:c>
    </x:row>
    <x:row r="1022">
      <x:c r="A1022" s="10" t="s">
        <x:v>251</x:v>
      </x:c>
      <x:c r="B1022" s="10" t="s">
        <x:v>97</x:v>
      </x:c>
      <x:c r="C1022" s="10" t="s">
        <x:v>98</x:v>
      </x:c>
      <x:c r="D1022" s="12" t="n">
        <x:v>0.5689166</x:v>
      </x:c>
      <x:c r="E1022" s="10" t="s">
        <x:v>252</x:v>
      </x:c>
      <x:c r="F1022" s="10" t="n">
        <x:v>2025</x:v>
      </x:c>
      <x:c r="G1022" s="10" t="str">
        <x:v>WGI 2026</x:v>
      </x:c>
      <x:c r="H1022" s="10" t="str">
        <x:v>World Bank WGI, revisão 2025</x:v>
      </x:c>
      <x:c r="I1022" s="10" t="str">
        <x:v>https://datacatalog.worldbank.org/search/dataset/0038026/worldwide-governance-indicators</x:v>
      </x:c>
      <x:c r="J1022" s="10" t="s">
        <x:v>253</x:v>
      </x:c>
      <x:c r="K1022" s="10" t="s">
        <x:v>54</x:v>
      </x:c>
      <x:c r="L1022" s="10" t="s">
        <x:v>254</x:v>
      </x:c>
      <x:c r="M1022" s="10" t="s">
        <x:v>255</x:v>
      </x:c>
      <x:c r="N1022" s="13">
        <x:v>6.25E-2</x:v>
      </x:c>
      <x:c r="O1022" s="13">
        <x:v>0.11111111110000001</x:v>
      </x:c>
      <x:c r="P1022" s="13">
        <x:v>6.9444444000000003E-3</x:v>
      </x:c>
      <x:c r="Q1022" s="11" t="b">
        <x:v>0</x:v>
      </x:c>
      <x:c r="R1022" s="10"/>
      <x:c r="S1022" s="10" t="str">
        <x:v>Governance estimate; ano 2025; edição WGI 2026 com revisão histórica. Sem alterar o painel histórico nesta atualização.</x:v>
      </x:c>
      <x:c r="T1022" s="12" t="n">
        <x:f t="shared" ca="1" si="69">(COUNTIF($D$1001:$D$1027,"&lt;"&amp;D1022)+(COUNTIF($D$1001:$D$1027,"="&amp;D1022)-1)/2)/26*100</x:f>
        <x:v>23.076923076923077</x:v>
      </x:c>
      <x:c r="U1022" s="12" t="n">
        <x:f t="shared" ca="1" si="66">T1022*N1022</x:f>
        <x:v>1.4423076923076923</x:v>
      </x:c>
      <x:c r="V1022" s="12" t="n">
        <x:f t="shared" ca="1" si="67">U1022/9</x:f>
        <x:v>0.16025641025641024</x:v>
      </x:c>
    </x:row>
    <x:row r="1023">
      <x:c r="A1023" s="10" t="s">
        <x:v>251</x:v>
      </x:c>
      <x:c r="B1023" s="10" t="s">
        <x:v>99</x:v>
      </x:c>
      <x:c r="C1023" s="10" t="s">
        <x:v>100</x:v>
      </x:c>
      <x:c r="D1023" s="12" t="n">
        <x:v>1.0464717</x:v>
      </x:c>
      <x:c r="E1023" s="10" t="s">
        <x:v>252</x:v>
      </x:c>
      <x:c r="F1023" s="10" t="n">
        <x:v>2025</x:v>
      </x:c>
      <x:c r="G1023" s="10" t="str">
        <x:v>WGI 2026</x:v>
      </x:c>
      <x:c r="H1023" s="10" t="str">
        <x:v>World Bank WGI, revisão 2025</x:v>
      </x:c>
      <x:c r="I1023" s="10" t="str">
        <x:v>https://datacatalog.worldbank.org/search/dataset/0038026/worldwide-governance-indicators</x:v>
      </x:c>
      <x:c r="J1023" s="10" t="s">
        <x:v>253</x:v>
      </x:c>
      <x:c r="K1023" s="10" t="s">
        <x:v>54</x:v>
      </x:c>
      <x:c r="L1023" s="10" t="s">
        <x:v>254</x:v>
      </x:c>
      <x:c r="M1023" s="10" t="s">
        <x:v>255</x:v>
      </x:c>
      <x:c r="N1023" s="13">
        <x:v>6.25E-2</x:v>
      </x:c>
      <x:c r="O1023" s="13">
        <x:v>0.11111111110000001</x:v>
      </x:c>
      <x:c r="P1023" s="13">
        <x:v>6.9444444000000003E-3</x:v>
      </x:c>
      <x:c r="Q1023" s="11" t="b">
        <x:v>0</x:v>
      </x:c>
      <x:c r="R1023" s="10"/>
      <x:c r="S1023" s="10" t="str">
        <x:v>Governance estimate; ano 2025; edição WGI 2026 com revisão histórica. Sem alterar o painel histórico nesta atualização.</x:v>
      </x:c>
      <x:c r="T1023" s="12" t="n">
        <x:f t="shared" ca="1" si="69">(COUNTIF($D$1001:$D$1027,"&lt;"&amp;D1023)+(COUNTIF($D$1001:$D$1027,"="&amp;D1023)-1)/2)/26*100</x:f>
        <x:v>50</x:v>
      </x:c>
      <x:c r="U1023" s="12" t="n">
        <x:f t="shared" ca="1" si="66">T1023*N1023</x:f>
        <x:v>3.125</x:v>
      </x:c>
      <x:c r="V1023" s="12" t="n">
        <x:f t="shared" ca="1" si="67">U1023/9</x:f>
        <x:v>0.3472222222222222</x:v>
      </x:c>
    </x:row>
    <x:row r="1024">
      <x:c r="A1024" s="10" t="s">
        <x:v>251</x:v>
      </x:c>
      <x:c r="B1024" s="10" t="s">
        <x:v>101</x:v>
      </x:c>
      <x:c r="C1024" s="10" t="s">
        <x:v>102</x:v>
      </x:c>
      <x:c r="D1024" s="12" t="n">
        <x:v>0.2970955</x:v>
      </x:c>
      <x:c r="E1024" s="10" t="s">
        <x:v>252</x:v>
      </x:c>
      <x:c r="F1024" s="10" t="n">
        <x:v>2025</x:v>
      </x:c>
      <x:c r="G1024" s="10" t="str">
        <x:v>WGI 2026</x:v>
      </x:c>
      <x:c r="H1024" s="10" t="str">
        <x:v>World Bank WGI, revisão 2025</x:v>
      </x:c>
      <x:c r="I1024" s="10" t="str">
        <x:v>https://datacatalog.worldbank.org/search/dataset/0038026/worldwide-governance-indicators</x:v>
      </x:c>
      <x:c r="J1024" s="10" t="s">
        <x:v>253</x:v>
      </x:c>
      <x:c r="K1024" s="10" t="s">
        <x:v>54</x:v>
      </x:c>
      <x:c r="L1024" s="10" t="s">
        <x:v>254</x:v>
      </x:c>
      <x:c r="M1024" s="10" t="s">
        <x:v>255</x:v>
      </x:c>
      <x:c r="N1024" s="13">
        <x:v>6.25E-2</x:v>
      </x:c>
      <x:c r="O1024" s="13">
        <x:v>0.11111111110000001</x:v>
      </x:c>
      <x:c r="P1024" s="13">
        <x:v>6.9444444000000003E-3</x:v>
      </x:c>
      <x:c r="Q1024" s="11" t="b">
        <x:v>0</x:v>
      </x:c>
      <x:c r="R1024" s="10"/>
      <x:c r="S1024" s="10" t="str">
        <x:v>Governance estimate; ano 2025; edição WGI 2026 com revisão histórica. Sem alterar o painel histórico nesta atualização.</x:v>
      </x:c>
      <x:c r="T1024" s="12" t="n">
        <x:f t="shared" ca="1" si="69">(COUNTIF($D$1001:$D$1027,"&lt;"&amp;D1024)+(COUNTIF($D$1001:$D$1027,"="&amp;D1024)-1)/2)/26*100</x:f>
        <x:v>11.538461538461538</x:v>
      </x:c>
      <x:c r="U1024" s="12" t="n">
        <x:f t="shared" ca="1" si="66">T1024*N1024</x:f>
        <x:v>0.7211538461538461</x:v>
      </x:c>
      <x:c r="V1024" s="12" t="n">
        <x:f t="shared" ca="1" si="67">U1024/9</x:f>
        <x:v>0.08012820512820512</x:v>
      </x:c>
    </x:row>
    <x:row r="1025">
      <x:c r="A1025" s="10" t="s">
        <x:v>251</x:v>
      </x:c>
      <x:c r="B1025" s="10" t="s">
        <x:v>103</x:v>
      </x:c>
      <x:c r="C1025" s="10" t="s">
        <x:v>104</x:v>
      </x:c>
      <x:c r="D1025" s="12" t="n">
        <x:v>1.7392025</x:v>
      </x:c>
      <x:c r="E1025" s="10" t="s">
        <x:v>252</x:v>
      </x:c>
      <x:c r="F1025" s="10" t="n">
        <x:v>2025</x:v>
      </x:c>
      <x:c r="G1025" s="10" t="str">
        <x:v>WGI 2026</x:v>
      </x:c>
      <x:c r="H1025" s="10" t="str">
        <x:v>World Bank WGI, revisão 2025</x:v>
      </x:c>
      <x:c r="I1025" s="10" t="str">
        <x:v>https://datacatalog.worldbank.org/search/dataset/0038026/worldwide-governance-indicators</x:v>
      </x:c>
      <x:c r="J1025" s="10" t="s">
        <x:v>253</x:v>
      </x:c>
      <x:c r="K1025" s="10" t="s">
        <x:v>54</x:v>
      </x:c>
      <x:c r="L1025" s="10" t="s">
        <x:v>254</x:v>
      </x:c>
      <x:c r="M1025" s="10" t="s">
        <x:v>255</x:v>
      </x:c>
      <x:c r="N1025" s="13">
        <x:v>6.25E-2</x:v>
      </x:c>
      <x:c r="O1025" s="13">
        <x:v>0.11111111110000001</x:v>
      </x:c>
      <x:c r="P1025" s="13">
        <x:v>6.9444444000000003E-3</x:v>
      </x:c>
      <x:c r="Q1025" s="11" t="b">
        <x:v>0</x:v>
      </x:c>
      <x:c r="R1025" s="10"/>
      <x:c r="S1025" s="10" t="str">
        <x:v>Governance estimate; ano 2025; edição WGI 2026 com revisão histórica. Sem alterar o painel histórico nesta atualização.</x:v>
      </x:c>
      <x:c r="T1025" s="12" t="n">
        <x:f t="shared" ca="1" si="69">(COUNTIF($D$1001:$D$1027,"&lt;"&amp;D1025)+(COUNTIF($D$1001:$D$1027,"="&amp;D1025)-1)/2)/26*100</x:f>
        <x:v>92.3076923076923</x:v>
      </x:c>
      <x:c r="U1025" s="12" t="n">
        <x:f t="shared" ca="1" si="66">T1025*N1025</x:f>
        <x:v>5.769230769230769</x:v>
      </x:c>
      <x:c r="V1025" s="12" t="n">
        <x:f t="shared" ca="1" si="67">U1025/9</x:f>
        <x:v>0.641025641025641</x:v>
      </x:c>
    </x:row>
    <x:row r="1026">
      <x:c r="A1026" s="10" t="s">
        <x:v>251</x:v>
      </x:c>
      <x:c r="B1026" s="10" t="s">
        <x:v>105</x:v>
      </x:c>
      <x:c r="C1026" s="10" t="s">
        <x:v>106</x:v>
      </x:c>
      <x:c r="D1026" s="12" t="n">
        <x:v>0.9219615</x:v>
      </x:c>
      <x:c r="E1026" s="10" t="s">
        <x:v>252</x:v>
      </x:c>
      <x:c r="F1026" s="10" t="n">
        <x:v>2025</x:v>
      </x:c>
      <x:c r="G1026" s="10" t="str">
        <x:v>WGI 2026</x:v>
      </x:c>
      <x:c r="H1026" s="10" t="str">
        <x:v>World Bank WGI, revisão 2025</x:v>
      </x:c>
      <x:c r="I1026" s="10" t="str">
        <x:v>https://datacatalog.worldbank.org/search/dataset/0038026/worldwide-governance-indicators</x:v>
      </x:c>
      <x:c r="J1026" s="10" t="s">
        <x:v>253</x:v>
      </x:c>
      <x:c r="K1026" s="10" t="s">
        <x:v>54</x:v>
      </x:c>
      <x:c r="L1026" s="10" t="s">
        <x:v>254</x:v>
      </x:c>
      <x:c r="M1026" s="10" t="s">
        <x:v>255</x:v>
      </x:c>
      <x:c r="N1026" s="13">
        <x:v>6.25E-2</x:v>
      </x:c>
      <x:c r="O1026" s="13">
        <x:v>0.11111111110000001</x:v>
      </x:c>
      <x:c r="P1026" s="13">
        <x:v>6.9444444000000003E-3</x:v>
      </x:c>
      <x:c r="Q1026" s="11" t="b">
        <x:v>0</x:v>
      </x:c>
      <x:c r="R1026" s="10"/>
      <x:c r="S1026" s="10" t="str">
        <x:v>Governance estimate; ano 2025; edição WGI 2026 com revisão histórica. Sem alterar o painel histórico nesta atualização.</x:v>
      </x:c>
      <x:c r="T1026" s="12" t="n">
        <x:f t="shared" ca="1" si="69">(COUNTIF($D$1001:$D$1027,"&lt;"&amp;D1026)+(COUNTIF($D$1001:$D$1027,"="&amp;D1026)-1)/2)/26*100</x:f>
        <x:v>42.30769230769231</x:v>
      </x:c>
      <x:c r="U1026" s="12" t="n">
        <x:f t="shared" ref="U1026:U1089" ca="1" si="70">T1026*N1026</x:f>
        <x:v>2.644230769230769</x:v>
      </x:c>
      <x:c r="V1026" s="12" t="n">
        <x:f t="shared" ref="V1026:V1089" ca="1" si="71">U1026/9</x:f>
        <x:v>0.2938034188034188</x:v>
      </x:c>
    </x:row>
    <x:row r="1027">
      <x:c r="A1027" s="10" t="s">
        <x:v>251</x:v>
      </x:c>
      <x:c r="B1027" s="10" t="s">
        <x:v>107</x:v>
      </x:c>
      <x:c r="C1027" s="10" t="s">
        <x:v>108</x:v>
      </x:c>
      <x:c r="D1027" s="12" t="n">
        <x:v>0.450476</x:v>
      </x:c>
      <x:c r="E1027" s="10" t="s">
        <x:v>252</x:v>
      </x:c>
      <x:c r="F1027" s="10" t="n">
        <x:v>2025</x:v>
      </x:c>
      <x:c r="G1027" s="10" t="str">
        <x:v>WGI 2026</x:v>
      </x:c>
      <x:c r="H1027" s="10" t="str">
        <x:v>World Bank WGI, revisão 2025</x:v>
      </x:c>
      <x:c r="I1027" s="10" t="str">
        <x:v>https://datacatalog.worldbank.org/search/dataset/0038026/worldwide-governance-indicators</x:v>
      </x:c>
      <x:c r="J1027" s="10" t="s">
        <x:v>253</x:v>
      </x:c>
      <x:c r="K1027" s="10" t="s">
        <x:v>54</x:v>
      </x:c>
      <x:c r="L1027" s="10" t="s">
        <x:v>254</x:v>
      </x:c>
      <x:c r="M1027" s="10" t="s">
        <x:v>255</x:v>
      </x:c>
      <x:c r="N1027" s="13">
        <x:v>6.25E-2</x:v>
      </x:c>
      <x:c r="O1027" s="13">
        <x:v>0.11111111110000001</x:v>
      </x:c>
      <x:c r="P1027" s="13">
        <x:v>6.9444444000000003E-3</x:v>
      </x:c>
      <x:c r="Q1027" s="11" t="b">
        <x:v>0</x:v>
      </x:c>
      <x:c r="R1027" s="10"/>
      <x:c r="S1027" s="10" t="str">
        <x:v>Governance estimate; ano 2025; edição WGI 2026 com revisão histórica. Sem alterar o painel histórico nesta atualização.</x:v>
      </x:c>
      <x:c r="T1027" s="12" t="n">
        <x:f t="shared" ca="1" si="69">(COUNTIF($D$1001:$D$1027,"&lt;"&amp;D1027)+(COUNTIF($D$1001:$D$1027,"="&amp;D1027)-1)/2)/26*100</x:f>
        <x:v>19.230769230769234</x:v>
      </x:c>
      <x:c r="U1027" s="12" t="n">
        <x:f t="shared" ca="1" si="70">T1027*N1027</x:f>
        <x:v>1.201923076923077</x:v>
      </x:c>
      <x:c r="V1027" s="12" t="n">
        <x:f t="shared" ca="1" si="71">U1027/9</x:f>
        <x:v>0.13354700854700857</x:v>
      </x:c>
    </x:row>
    <x:row r="1028">
      <x:c r="A1028" s="10" t="s">
        <x:v>256</x:v>
      </x:c>
      <x:c r="B1028" s="10" t="s">
        <x:v>48</x:v>
      </x:c>
      <x:c r="C1028" s="10" t="s">
        <x:v>49</x:v>
      </x:c>
      <x:c r="D1028" s="12">
        <x:v>84</x:v>
      </x:c>
      <x:c r="E1028" s="10" t="s">
        <x:v>257</x:v>
      </x:c>
      <x:c r="F1028" s="10">
        <x:v>2026</x:v>
      </x:c>
      <x:c r="G1028" s="10"/>
      <x:c r="H1028" s="10" t="s">
        <x:v>258</x:v>
      </x:c>
      <x:c r="I1028" s="10" t="s">
        <x:v>259</x:v>
      </x:c>
      <x:c r="J1028" s="10" t="s">
        <x:v>260</x:v>
      </x:c>
      <x:c r="K1028" s="10" t="s">
        <x:v>54</x:v>
      </x:c>
      <x:c r="L1028" s="10" t="s">
        <x:v>254</x:v>
      </x:c>
      <x:c r="M1028" s="10" t="s">
        <x:v>255</x:v>
      </x:c>
      <x:c r="N1028" s="13">
        <x:v>6.25E-2</x:v>
      </x:c>
      <x:c r="O1028" s="13">
        <x:v>0.11111111110000001</x:v>
      </x:c>
      <x:c r="P1028" s="13">
        <x:v>6.9444444000000003E-3</x:v>
      </x:c>
      <x:c r="Q1028" s="11" t="b">
        <x:v>0</x:v>
      </x:c>
      <x:c r="R1028" s="10"/>
      <x:c r="S1028" s="10"/>
      <x:c r="T1028" s="12" t="n">
        <x:f t="shared" ref="T1028:T1054" ca="1" si="72">(COUNTIF($D$1028:$D$1054,"&lt;"&amp;D1028)+(COUNTIF($D$1028:$D$1054,"="&amp;D1028)-1)/2)/26*100</x:f>
        <x:v>92.3076923076923</x:v>
      </x:c>
      <x:c r="U1028" s="12" t="n">
        <x:f t="shared" ca="1" si="70">T1028*N1028</x:f>
        <x:v>5.769230769230769</x:v>
      </x:c>
      <x:c r="V1028" s="12" t="n">
        <x:f t="shared" ca="1" si="71">U1028/9</x:f>
        <x:v>0.641025641025641</x:v>
      </x:c>
    </x:row>
    <x:row r="1029">
      <x:c r="A1029" s="10" t="s">
        <x:v>256</x:v>
      </x:c>
      <x:c r="B1029" s="10" t="s">
        <x:v>57</x:v>
      </x:c>
      <x:c r="C1029" s="10" t="s">
        <x:v>58</x:v>
      </x:c>
      <x:c r="D1029" s="12">
        <x:v>63</x:v>
      </x:c>
      <x:c r="E1029" s="10" t="s">
        <x:v>257</x:v>
      </x:c>
      <x:c r="F1029" s="10">
        <x:v>2026</x:v>
      </x:c>
      <x:c r="G1029" s="10"/>
      <x:c r="H1029" s="10" t="s">
        <x:v>258</x:v>
      </x:c>
      <x:c r="I1029" s="10" t="s">
        <x:v>259</x:v>
      </x:c>
      <x:c r="J1029" s="10" t="s">
        <x:v>260</x:v>
      </x:c>
      <x:c r="K1029" s="10" t="s">
        <x:v>54</x:v>
      </x:c>
      <x:c r="L1029" s="10" t="s">
        <x:v>254</x:v>
      </x:c>
      <x:c r="M1029" s="10" t="s">
        <x:v>255</x:v>
      </x:c>
      <x:c r="N1029" s="13">
        <x:v>6.25E-2</x:v>
      </x:c>
      <x:c r="O1029" s="13">
        <x:v>0.11111111110000001</x:v>
      </x:c>
      <x:c r="P1029" s="13">
        <x:v>6.9444444000000003E-3</x:v>
      </x:c>
      <x:c r="Q1029" s="11" t="b">
        <x:v>0</x:v>
      </x:c>
      <x:c r="R1029" s="10"/>
      <x:c r="S1029" s="10"/>
      <x:c r="T1029" s="12" t="n">
        <x:f t="shared" ca="1" si="72">(COUNTIF($D$1028:$D$1054,"&lt;"&amp;D1029)+(COUNTIF($D$1028:$D$1054,"="&amp;D1029)-1)/2)/26*100</x:f>
        <x:v>61.53846153846154</x:v>
      </x:c>
      <x:c r="U1029" s="12" t="n">
        <x:f t="shared" ca="1" si="70">T1029*N1029</x:f>
        <x:v>3.8461538461538463</x:v>
      </x:c>
      <x:c r="V1029" s="12" t="n">
        <x:f t="shared" ca="1" si="71">U1029/9</x:f>
        <x:v>0.4273504273504274</x:v>
      </x:c>
    </x:row>
    <x:row r="1030">
      <x:c r="A1030" s="10" t="s">
        <x:v>256</x:v>
      </x:c>
      <x:c r="B1030" s="10" t="s">
        <x:v>59</x:v>
      </x:c>
      <x:c r="C1030" s="10" t="s">
        <x:v>60</x:v>
      </x:c>
      <x:c r="D1030" s="12">
        <x:v>24</x:v>
      </x:c>
      <x:c r="E1030" s="10" t="s">
        <x:v>257</x:v>
      </x:c>
      <x:c r="F1030" s="10">
        <x:v>2026</x:v>
      </x:c>
      <x:c r="G1030" s="10"/>
      <x:c r="H1030" s="10" t="s">
        <x:v>258</x:v>
      </x:c>
      <x:c r="I1030" s="10" t="s">
        <x:v>259</x:v>
      </x:c>
      <x:c r="J1030" s="10" t="s">
        <x:v>260</x:v>
      </x:c>
      <x:c r="K1030" s="10" t="s">
        <x:v>54</x:v>
      </x:c>
      <x:c r="L1030" s="10" t="s">
        <x:v>254</x:v>
      </x:c>
      <x:c r="M1030" s="10" t="s">
        <x:v>255</x:v>
      </x:c>
      <x:c r="N1030" s="13">
        <x:v>6.25E-2</x:v>
      </x:c>
      <x:c r="O1030" s="13">
        <x:v>0.11111111110000001</x:v>
      </x:c>
      <x:c r="P1030" s="13">
        <x:v>6.9444444000000003E-3</x:v>
      </x:c>
      <x:c r="Q1030" s="11" t="b">
        <x:v>0</x:v>
      </x:c>
      <x:c r="R1030" s="10"/>
      <x:c r="S1030" s="10"/>
      <x:c r="T1030" s="12" t="n">
        <x:f t="shared" ca="1" si="72">(COUNTIF($D$1028:$D$1054,"&lt;"&amp;D1030)+(COUNTIF($D$1028:$D$1054,"="&amp;D1030)-1)/2)/26*100</x:f>
        <x:v>0</x:v>
      </x:c>
      <x:c r="U1030" s="12" t="n">
        <x:f t="shared" ca="1" si="70">T1030*N1030</x:f>
        <x:v>0</x:v>
      </x:c>
      <x:c r="V1030" s="12" t="n">
        <x:f t="shared" ca="1" si="71">U1030/9</x:f>
        <x:v>0</x:v>
      </x:c>
    </x:row>
    <x:row r="1031">
      <x:c r="A1031" s="10" t="s">
        <x:v>256</x:v>
      </x:c>
      <x:c r="B1031" s="10" t="s">
        <x:v>61</x:v>
      </x:c>
      <x:c r="C1031" s="10" t="s">
        <x:v>62</x:v>
      </x:c>
      <x:c r="D1031" s="12">
        <x:v>39</x:v>
      </x:c>
      <x:c r="E1031" s="10" t="s">
        <x:v>257</x:v>
      </x:c>
      <x:c r="F1031" s="10">
        <x:v>2026</x:v>
      </x:c>
      <x:c r="G1031" s="10"/>
      <x:c r="H1031" s="10" t="s">
        <x:v>258</x:v>
      </x:c>
      <x:c r="I1031" s="10" t="s">
        <x:v>259</x:v>
      </x:c>
      <x:c r="J1031" s="10" t="s">
        <x:v>260</x:v>
      </x:c>
      <x:c r="K1031" s="10" t="s">
        <x:v>54</x:v>
      </x:c>
      <x:c r="L1031" s="10" t="s">
        <x:v>254</x:v>
      </x:c>
      <x:c r="M1031" s="10" t="s">
        <x:v>255</x:v>
      </x:c>
      <x:c r="N1031" s="13">
        <x:v>6.25E-2</x:v>
      </x:c>
      <x:c r="O1031" s="13">
        <x:v>0.11111111110000001</x:v>
      </x:c>
      <x:c r="P1031" s="13">
        <x:v>6.9444444000000003E-3</x:v>
      </x:c>
      <x:c r="Q1031" s="11" t="b">
        <x:v>0</x:v>
      </x:c>
      <x:c r="R1031" s="10"/>
      <x:c r="S1031" s="10"/>
      <x:c r="T1031" s="12" t="n">
        <x:f t="shared" ca="1" si="72">(COUNTIF($D$1028:$D$1054,"&lt;"&amp;D1031)+(COUNTIF($D$1028:$D$1054,"="&amp;D1031)-1)/2)/26*100</x:f>
        <x:v>15.384615384615385</x:v>
      </x:c>
      <x:c r="U1031" s="12" t="n">
        <x:f t="shared" ca="1" si="70">T1031*N1031</x:f>
        <x:v>0.9615384615384616</x:v>
      </x:c>
      <x:c r="V1031" s="12" t="n">
        <x:f t="shared" ca="1" si="71">U1031/9</x:f>
        <x:v>0.10683760683760685</x:v>
      </x:c>
    </x:row>
    <x:row r="1032">
      <x:c r="A1032" s="10" t="s">
        <x:v>256</x:v>
      </x:c>
      <x:c r="B1032" s="10" t="s">
        <x:v>63</x:v>
      </x:c>
      <x:c r="C1032" s="10" t="s">
        <x:v>64</x:v>
      </x:c>
      <x:c r="D1032" s="12">
        <x:v>70</x:v>
      </x:c>
      <x:c r="E1032" s="10" t="s">
        <x:v>257</x:v>
      </x:c>
      <x:c r="F1032" s="10">
        <x:v>2026</x:v>
      </x:c>
      <x:c r="G1032" s="10"/>
      <x:c r="H1032" s="10" t="s">
        <x:v>258</x:v>
      </x:c>
      <x:c r="I1032" s="10" t="s">
        <x:v>259</x:v>
      </x:c>
      <x:c r="J1032" s="10" t="s">
        <x:v>260</x:v>
      </x:c>
      <x:c r="K1032" s="10" t="s">
        <x:v>54</x:v>
      </x:c>
      <x:c r="L1032" s="10" t="s">
        <x:v>254</x:v>
      </x:c>
      <x:c r="M1032" s="10" t="s">
        <x:v>255</x:v>
      </x:c>
      <x:c r="N1032" s="13">
        <x:v>6.25E-2</x:v>
      </x:c>
      <x:c r="O1032" s="13">
        <x:v>0.11111111110000001</x:v>
      </x:c>
      <x:c r="P1032" s="13">
        <x:v>6.9444444000000003E-3</x:v>
      </x:c>
      <x:c r="Q1032" s="11" t="b">
        <x:v>0</x:v>
      </x:c>
      <x:c r="R1032" s="10"/>
      <x:c r="S1032" s="10"/>
      <x:c r="T1032" s="12" t="n">
        <x:f t="shared" ca="1" si="72">(COUNTIF($D$1028:$D$1054,"&lt;"&amp;D1032)+(COUNTIF($D$1028:$D$1054,"="&amp;D1032)-1)/2)/26*100</x:f>
        <x:v>69.23076923076923</x:v>
      </x:c>
      <x:c r="U1032" s="12" t="n">
        <x:f t="shared" ca="1" si="70">T1032*N1032</x:f>
        <x:v>4.326923076923077</x:v>
      </x:c>
      <x:c r="V1032" s="12" t="n">
        <x:f t="shared" ca="1" si="71">U1032/9</x:f>
        <x:v>0.4807692307692307</x:v>
      </x:c>
    </x:row>
    <x:row r="1033">
      <x:c r="A1033" s="10" t="s">
        <x:v>256</x:v>
      </x:c>
      <x:c r="B1033" s="10" t="s">
        <x:v>65</x:v>
      </x:c>
      <x:c r="C1033" s="10" t="s">
        <x:v>66</x:v>
      </x:c>
      <x:c r="D1033" s="12">
        <x:v>82</x:v>
      </x:c>
      <x:c r="E1033" s="10" t="s">
        <x:v>257</x:v>
      </x:c>
      <x:c r="F1033" s="10">
        <x:v>2026</x:v>
      </x:c>
      <x:c r="G1033" s="10"/>
      <x:c r="H1033" s="10" t="s">
        <x:v>258</x:v>
      </x:c>
      <x:c r="I1033" s="10" t="s">
        <x:v>259</x:v>
      </x:c>
      <x:c r="J1033" s="10" t="s">
        <x:v>260</x:v>
      </x:c>
      <x:c r="K1033" s="10" t="s">
        <x:v>54</x:v>
      </x:c>
      <x:c r="L1033" s="10" t="s">
        <x:v>254</x:v>
      </x:c>
      <x:c r="M1033" s="10" t="s">
        <x:v>255</x:v>
      </x:c>
      <x:c r="N1033" s="13">
        <x:v>6.25E-2</x:v>
      </x:c>
      <x:c r="O1033" s="13">
        <x:v>0.11111111110000001</x:v>
      </x:c>
      <x:c r="P1033" s="13">
        <x:v>6.9444444000000003E-3</x:v>
      </x:c>
      <x:c r="Q1033" s="11" t="b">
        <x:v>0</x:v>
      </x:c>
      <x:c r="R1033" s="10"/>
      <x:c r="S1033" s="10"/>
      <x:c r="T1033" s="12" t="n">
        <x:f t="shared" ca="1" si="72">(COUNTIF($D$1028:$D$1054,"&lt;"&amp;D1033)+(COUNTIF($D$1028:$D$1054,"="&amp;D1033)-1)/2)/26*100</x:f>
        <x:v>86.53846153846155</x:v>
      </x:c>
      <x:c r="U1033" s="12" t="n">
        <x:f t="shared" ca="1" si="70">T1033*N1033</x:f>
        <x:v>5.408653846153847</x:v>
      </x:c>
      <x:c r="V1033" s="12" t="n">
        <x:f t="shared" ca="1" si="71">U1033/9</x:f>
        <x:v>0.6009615384615385</x:v>
      </x:c>
    </x:row>
    <x:row r="1034">
      <x:c r="A1034" s="10" t="s">
        <x:v>256</x:v>
      </x:c>
      <x:c r="B1034" s="10" t="s">
        <x:v>67</x:v>
      </x:c>
      <x:c r="C1034" s="10" t="s">
        <x:v>68</x:v>
      </x:c>
      <x:c r="D1034" s="12">
        <x:v>88</x:v>
      </x:c>
      <x:c r="E1034" s="10" t="s">
        <x:v>257</x:v>
      </x:c>
      <x:c r="F1034" s="10">
        <x:v>2026</x:v>
      </x:c>
      <x:c r="G1034" s="10"/>
      <x:c r="H1034" s="10" t="s">
        <x:v>258</x:v>
      </x:c>
      <x:c r="I1034" s="10" t="s">
        <x:v>259</x:v>
      </x:c>
      <x:c r="J1034" s="10" t="s">
        <x:v>260</x:v>
      </x:c>
      <x:c r="K1034" s="10" t="s">
        <x:v>54</x:v>
      </x:c>
      <x:c r="L1034" s="10" t="s">
        <x:v>254</x:v>
      </x:c>
      <x:c r="M1034" s="10" t="s">
        <x:v>255</x:v>
      </x:c>
      <x:c r="N1034" s="13">
        <x:v>6.25E-2</x:v>
      </x:c>
      <x:c r="O1034" s="13">
        <x:v>0.11111111110000001</x:v>
      </x:c>
      <x:c r="P1034" s="13">
        <x:v>6.9444444000000003E-3</x:v>
      </x:c>
      <x:c r="Q1034" s="11" t="b">
        <x:v>0</x:v>
      </x:c>
      <x:c r="R1034" s="10"/>
      <x:c r="S1034" s="10"/>
      <x:c r="T1034" s="12" t="n">
        <x:f t="shared" ca="1" si="72">(COUNTIF($D$1028:$D$1054,"&lt;"&amp;D1034)+(COUNTIF($D$1028:$D$1054,"="&amp;D1034)-1)/2)/26*100</x:f>
        <x:v>100</x:v>
      </x:c>
      <x:c r="U1034" s="12" t="n">
        <x:f t="shared" ca="1" si="70">T1034*N1034</x:f>
        <x:v>6.25</x:v>
      </x:c>
      <x:c r="V1034" s="12" t="n">
        <x:f t="shared" ca="1" si="71">U1034/9</x:f>
        <x:v>0.6944444444444444</x:v>
      </x:c>
    </x:row>
    <x:row r="1035">
      <x:c r="A1035" s="10" t="s">
        <x:v>256</x:v>
      </x:c>
      <x:c r="B1035" s="10" t="s">
        <x:v>69</x:v>
      </x:c>
      <x:c r="C1035" s="10" t="s">
        <x:v>70</x:v>
      </x:c>
      <x:c r="D1035" s="12">
        <x:v>59</x:v>
      </x:c>
      <x:c r="E1035" s="10" t="s">
        <x:v>257</x:v>
      </x:c>
      <x:c r="F1035" s="10">
        <x:v>2026</x:v>
      </x:c>
      <x:c r="G1035" s="10"/>
      <x:c r="H1035" s="10" t="s">
        <x:v>258</x:v>
      </x:c>
      <x:c r="I1035" s="10" t="s">
        <x:v>259</x:v>
      </x:c>
      <x:c r="J1035" s="10" t="s">
        <x:v>260</x:v>
      </x:c>
      <x:c r="K1035" s="10" t="s">
        <x:v>54</x:v>
      </x:c>
      <x:c r="L1035" s="10" t="s">
        <x:v>254</x:v>
      </x:c>
      <x:c r="M1035" s="10" t="s">
        <x:v>255</x:v>
      </x:c>
      <x:c r="N1035" s="13">
        <x:v>6.25E-2</x:v>
      </x:c>
      <x:c r="O1035" s="13">
        <x:v>0.11111111110000001</x:v>
      </x:c>
      <x:c r="P1035" s="13">
        <x:v>6.9444444000000003E-3</x:v>
      </x:c>
      <x:c r="Q1035" s="11" t="b">
        <x:v>0</x:v>
      </x:c>
      <x:c r="R1035" s="10"/>
      <x:c r="S1035" s="10"/>
      <x:c r="T1035" s="12" t="n">
        <x:f t="shared" ca="1" si="72">(COUNTIF($D$1028:$D$1054,"&lt;"&amp;D1035)+(COUNTIF($D$1028:$D$1054,"="&amp;D1035)-1)/2)/26*100</x:f>
        <x:v>55.769230769230774</x:v>
      </x:c>
      <x:c r="U1035" s="12" t="n">
        <x:f t="shared" ca="1" si="70">T1035*N1035</x:f>
        <x:v>3.4855769230769234</x:v>
      </x:c>
      <x:c r="V1035" s="12" t="n">
        <x:f t="shared" ca="1" si="71">U1035/9</x:f>
        <x:v>0.3872863247863248</x:v>
      </x:c>
    </x:row>
    <x:row r="1036">
      <x:c r="A1036" s="10" t="s">
        <x:v>256</x:v>
      </x:c>
      <x:c r="B1036" s="10" t="s">
        <x:v>71</x:v>
      </x:c>
      <x:c r="C1036" s="10" t="s">
        <x:v>72</x:v>
      </x:c>
      <x:c r="D1036" s="12">
        <x:v>43</x:v>
      </x:c>
      <x:c r="E1036" s="10" t="s">
        <x:v>257</x:v>
      </x:c>
      <x:c r="F1036" s="10">
        <x:v>2026</x:v>
      </x:c>
      <x:c r="G1036" s="10"/>
      <x:c r="H1036" s="10" t="s">
        <x:v>258</x:v>
      </x:c>
      <x:c r="I1036" s="10" t="s">
        <x:v>259</x:v>
      </x:c>
      <x:c r="J1036" s="10" t="s">
        <x:v>260</x:v>
      </x:c>
      <x:c r="K1036" s="10" t="s">
        <x:v>54</x:v>
      </x:c>
      <x:c r="L1036" s="10" t="s">
        <x:v>254</x:v>
      </x:c>
      <x:c r="M1036" s="10" t="s">
        <x:v>255</x:v>
      </x:c>
      <x:c r="N1036" s="13">
        <x:v>6.25E-2</x:v>
      </x:c>
      <x:c r="O1036" s="13">
        <x:v>0.11111111110000001</x:v>
      </x:c>
      <x:c r="P1036" s="13">
        <x:v>6.9444444000000003E-3</x:v>
      </x:c>
      <x:c r="Q1036" s="11" t="b">
        <x:v>0</x:v>
      </x:c>
      <x:c r="R1036" s="10"/>
      <x:c r="S1036" s="10"/>
      <x:c r="T1036" s="12" t="n">
        <x:f t="shared" ca="1" si="72">(COUNTIF($D$1028:$D$1054,"&lt;"&amp;D1036)+(COUNTIF($D$1028:$D$1054,"="&amp;D1036)-1)/2)/26*100</x:f>
        <x:v>30.76923076923077</x:v>
      </x:c>
      <x:c r="U1036" s="12" t="n">
        <x:f t="shared" ca="1" si="70">T1036*N1036</x:f>
        <x:v>1.9230769230769231</x:v>
      </x:c>
      <x:c r="V1036" s="12" t="n">
        <x:f t="shared" ca="1" si="71">U1036/9</x:f>
        <x:v>0.2136752136752137</x:v>
      </x:c>
    </x:row>
    <x:row r="1037">
      <x:c r="A1037" s="10" t="s">
        <x:v>256</x:v>
      </x:c>
      <x:c r="B1037" s="10" t="s">
        <x:v>73</x:v>
      </x:c>
      <x:c r="C1037" s="10" t="s">
        <x:v>74</x:v>
      </x:c>
      <x:c r="D1037" s="12">
        <x:v>40</x:v>
      </x:c>
      <x:c r="E1037" s="10" t="s">
        <x:v>257</x:v>
      </x:c>
      <x:c r="F1037" s="10">
        <x:v>2026</x:v>
      </x:c>
      <x:c r="G1037" s="10"/>
      <x:c r="H1037" s="10" t="s">
        <x:v>258</x:v>
      </x:c>
      <x:c r="I1037" s="10" t="s">
        <x:v>259</x:v>
      </x:c>
      <x:c r="J1037" s="10" t="s">
        <x:v>260</x:v>
      </x:c>
      <x:c r="K1037" s="10" t="s">
        <x:v>54</x:v>
      </x:c>
      <x:c r="L1037" s="10" t="s">
        <x:v>254</x:v>
      </x:c>
      <x:c r="M1037" s="10" t="s">
        <x:v>255</x:v>
      </x:c>
      <x:c r="N1037" s="13">
        <x:v>6.25E-2</x:v>
      </x:c>
      <x:c r="O1037" s="13">
        <x:v>0.11111111110000001</x:v>
      </x:c>
      <x:c r="P1037" s="13">
        <x:v>6.9444444000000003E-3</x:v>
      </x:c>
      <x:c r="Q1037" s="11" t="b">
        <x:v>0</x:v>
      </x:c>
      <x:c r="R1037" s="10"/>
      <x:c r="S1037" s="10"/>
      <x:c r="T1037" s="12" t="n">
        <x:f t="shared" ca="1" si="72">(COUNTIF($D$1028:$D$1054,"&lt;"&amp;D1037)+(COUNTIF($D$1028:$D$1054,"="&amp;D1037)-1)/2)/26*100</x:f>
        <x:v>19.230769230769234</x:v>
      </x:c>
      <x:c r="U1037" s="12" t="n">
        <x:f t="shared" ca="1" si="70">T1037*N1037</x:f>
        <x:v>1.201923076923077</x:v>
      </x:c>
      <x:c r="V1037" s="12" t="n">
        <x:f t="shared" ca="1" si="71">U1037/9</x:f>
        <x:v>0.13354700854700857</x:v>
      </x:c>
    </x:row>
    <x:row r="1038">
      <x:c r="A1038" s="10" t="s">
        <x:v>256</x:v>
      </x:c>
      <x:c r="B1038" s="10" t="s">
        <x:v>75</x:v>
      </x:c>
      <x:c r="C1038" s="10" t="s">
        <x:v>76</x:v>
      </x:c>
      <x:c r="D1038" s="12">
        <x:v>85</x:v>
      </x:c>
      <x:c r="E1038" s="10" t="s">
        <x:v>257</x:v>
      </x:c>
      <x:c r="F1038" s="10">
        <x:v>2026</x:v>
      </x:c>
      <x:c r="G1038" s="10"/>
      <x:c r="H1038" s="10" t="s">
        <x:v>258</x:v>
      </x:c>
      <x:c r="I1038" s="10" t="s">
        <x:v>259</x:v>
      </x:c>
      <x:c r="J1038" s="10" t="s">
        <x:v>260</x:v>
      </x:c>
      <x:c r="K1038" s="10" t="s">
        <x:v>54</x:v>
      </x:c>
      <x:c r="L1038" s="10" t="s">
        <x:v>254</x:v>
      </x:c>
      <x:c r="M1038" s="10" t="s">
        <x:v>255</x:v>
      </x:c>
      <x:c r="N1038" s="13">
        <x:v>6.25E-2</x:v>
      </x:c>
      <x:c r="O1038" s="13">
        <x:v>0.11111111110000001</x:v>
      </x:c>
      <x:c r="P1038" s="13">
        <x:v>6.9444444000000003E-3</x:v>
      </x:c>
      <x:c r="Q1038" s="11" t="b">
        <x:v>0</x:v>
      </x:c>
      <x:c r="R1038" s="10"/>
      <x:c r="S1038" s="10"/>
      <x:c r="T1038" s="12" t="n">
        <x:f t="shared" ca="1" si="72">(COUNTIF($D$1028:$D$1054,"&lt;"&amp;D1038)+(COUNTIF($D$1028:$D$1054,"="&amp;D1038)-1)/2)/26*100</x:f>
        <x:v>96.15384615384616</x:v>
      </x:c>
      <x:c r="U1038" s="12" t="n">
        <x:f t="shared" ca="1" si="70">T1038*N1038</x:f>
        <x:v>6.009615384615385</x:v>
      </x:c>
      <x:c r="V1038" s="12" t="n">
        <x:f t="shared" ca="1" si="71">U1038/9</x:f>
        <x:v>0.6677350427350428</x:v>
      </x:c>
    </x:row>
    <x:row r="1039">
      <x:c r="A1039" s="10" t="s">
        <x:v>256</x:v>
      </x:c>
      <x:c r="B1039" s="10" t="s">
        <x:v>77</x:v>
      </x:c>
      <x:c r="C1039" s="10" t="s">
        <x:v>78</x:v>
      </x:c>
      <x:c r="D1039" s="12">
        <x:v>56</x:v>
      </x:c>
      <x:c r="E1039" s="10" t="s">
        <x:v>257</x:v>
      </x:c>
      <x:c r="F1039" s="10">
        <x:v>2026</x:v>
      </x:c>
      <x:c r="G1039" s="10"/>
      <x:c r="H1039" s="10" t="s">
        <x:v>258</x:v>
      </x:c>
      <x:c r="I1039" s="10" t="s">
        <x:v>259</x:v>
      </x:c>
      <x:c r="J1039" s="10" t="s">
        <x:v>260</x:v>
      </x:c>
      <x:c r="K1039" s="10" t="s">
        <x:v>54</x:v>
      </x:c>
      <x:c r="L1039" s="10" t="s">
        <x:v>254</x:v>
      </x:c>
      <x:c r="M1039" s="10" t="s">
        <x:v>255</x:v>
      </x:c>
      <x:c r="N1039" s="13">
        <x:v>6.25E-2</x:v>
      </x:c>
      <x:c r="O1039" s="13">
        <x:v>0.11111111110000001</x:v>
      </x:c>
      <x:c r="P1039" s="13">
        <x:v>6.9444444000000003E-3</x:v>
      </x:c>
      <x:c r="Q1039" s="11" t="b">
        <x:v>0</x:v>
      </x:c>
      <x:c r="R1039" s="10"/>
      <x:c r="S1039" s="10"/>
      <x:c r="T1039" s="12" t="n">
        <x:f t="shared" ca="1" si="72">(COUNTIF($D$1028:$D$1054,"&lt;"&amp;D1039)+(COUNTIF($D$1028:$D$1054,"="&amp;D1039)-1)/2)/26*100</x:f>
        <x:v>50</x:v>
      </x:c>
      <x:c r="U1039" s="12" t="n">
        <x:f t="shared" ca="1" si="70">T1039*N1039</x:f>
        <x:v>3.125</x:v>
      </x:c>
      <x:c r="V1039" s="12" t="n">
        <x:f t="shared" ca="1" si="71">U1039/9</x:f>
        <x:v>0.3472222222222222</x:v>
      </x:c>
    </x:row>
    <x:row r="1040">
      <x:c r="A1040" s="10" t="s">
        <x:v>256</x:v>
      </x:c>
      <x:c r="B1040" s="10" t="s">
        <x:v>79</x:v>
      </x:c>
      <x:c r="C1040" s="10" t="s">
        <x:v>80</x:v>
      </x:c>
      <x:c r="D1040" s="12">
        <x:v>27</x:v>
      </x:c>
      <x:c r="E1040" s="10" t="s">
        <x:v>257</x:v>
      </x:c>
      <x:c r="F1040" s="10">
        <x:v>2026</x:v>
      </x:c>
      <x:c r="G1040" s="10"/>
      <x:c r="H1040" s="10" t="s">
        <x:v>258</x:v>
      </x:c>
      <x:c r="I1040" s="10" t="s">
        <x:v>259</x:v>
      </x:c>
      <x:c r="J1040" s="10" t="s">
        <x:v>260</x:v>
      </x:c>
      <x:c r="K1040" s="10" t="s">
        <x:v>54</x:v>
      </x:c>
      <x:c r="L1040" s="10" t="s">
        <x:v>254</x:v>
      </x:c>
      <x:c r="M1040" s="10" t="s">
        <x:v>255</x:v>
      </x:c>
      <x:c r="N1040" s="13">
        <x:v>6.25E-2</x:v>
      </x:c>
      <x:c r="O1040" s="13">
        <x:v>0.11111111110000001</x:v>
      </x:c>
      <x:c r="P1040" s="13">
        <x:v>6.9444444000000003E-3</x:v>
      </x:c>
      <x:c r="Q1040" s="11" t="b">
        <x:v>0</x:v>
      </x:c>
      <x:c r="R1040" s="10"/>
      <x:c r="S1040" s="10"/>
      <x:c r="T1040" s="12" t="n">
        <x:f t="shared" ca="1" si="72">(COUNTIF($D$1028:$D$1054,"&lt;"&amp;D1040)+(COUNTIF($D$1028:$D$1054,"="&amp;D1040)-1)/2)/26*100</x:f>
        <x:v>3.8461538461538463</x:v>
      </x:c>
      <x:c r="U1040" s="12" t="n">
        <x:f t="shared" ca="1" si="70">T1040*N1040</x:f>
        <x:v>0.2403846153846154</x:v>
      </x:c>
      <x:c r="V1040" s="12" t="n">
        <x:f t="shared" ca="1" si="71">U1040/9</x:f>
        <x:v>0.02670940170940171</x:v>
      </x:c>
    </x:row>
    <x:row r="1041">
      <x:c r="A1041" s="10" t="s">
        <x:v>256</x:v>
      </x:c>
      <x:c r="B1041" s="10" t="s">
        <x:v>81</x:v>
      </x:c>
      <x:c r="C1041" s="10" t="s">
        <x:v>82</x:v>
      </x:c>
      <x:c r="D1041" s="12">
        <x:v>31</x:v>
      </x:c>
      <x:c r="E1041" s="10" t="s">
        <x:v>257</x:v>
      </x:c>
      <x:c r="F1041" s="10">
        <x:v>2026</x:v>
      </x:c>
      <x:c r="G1041" s="10"/>
      <x:c r="H1041" s="10" t="s">
        <x:v>258</x:v>
      </x:c>
      <x:c r="I1041" s="10" t="s">
        <x:v>259</x:v>
      </x:c>
      <x:c r="J1041" s="10" t="s">
        <x:v>260</x:v>
      </x:c>
      <x:c r="K1041" s="10" t="s">
        <x:v>54</x:v>
      </x:c>
      <x:c r="L1041" s="10" t="s">
        <x:v>254</x:v>
      </x:c>
      <x:c r="M1041" s="10" t="s">
        <x:v>255</x:v>
      </x:c>
      <x:c r="N1041" s="13">
        <x:v>6.25E-2</x:v>
      </x:c>
      <x:c r="O1041" s="13">
        <x:v>0.11111111110000001</x:v>
      </x:c>
      <x:c r="P1041" s="13">
        <x:v>6.9444444000000003E-3</x:v>
      </x:c>
      <x:c r="Q1041" s="11" t="b">
        <x:v>0</x:v>
      </x:c>
      <x:c r="R1041" s="10"/>
      <x:c r="S1041" s="10"/>
      <x:c r="T1041" s="12" t="n">
        <x:f t="shared" ca="1" si="72">(COUNTIF($D$1028:$D$1054,"&lt;"&amp;D1041)+(COUNTIF($D$1028:$D$1054,"="&amp;D1041)-1)/2)/26*100</x:f>
        <x:v>7.6923076923076925</x:v>
      </x:c>
      <x:c r="U1041" s="12" t="n">
        <x:f t="shared" ca="1" si="70">T1041*N1041</x:f>
        <x:v>0.4807692307692308</x:v>
      </x:c>
      <x:c r="V1041" s="12" t="n">
        <x:f t="shared" ca="1" si="71">U1041/9</x:f>
        <x:v>0.05341880341880342</x:v>
      </x:c>
    </x:row>
    <x:row r="1042">
      <x:c r="A1042" s="10" t="s">
        <x:v>256</x:v>
      </x:c>
      <x:c r="B1042" s="10" t="s">
        <x:v>83</x:v>
      </x:c>
      <x:c r="C1042" s="10" t="s">
        <x:v>84</x:v>
      </x:c>
      <x:c r="D1042" s="12">
        <x:v>75</x:v>
      </x:c>
      <x:c r="E1042" s="10" t="s">
        <x:v>257</x:v>
      </x:c>
      <x:c r="F1042" s="10">
        <x:v>2026</x:v>
      </x:c>
      <x:c r="G1042" s="10"/>
      <x:c r="H1042" s="10" t="s">
        <x:v>258</x:v>
      </x:c>
      <x:c r="I1042" s="10" t="s">
        <x:v>259</x:v>
      </x:c>
      <x:c r="J1042" s="10" t="s">
        <x:v>260</x:v>
      </x:c>
      <x:c r="K1042" s="10" t="s">
        <x:v>54</x:v>
      </x:c>
      <x:c r="L1042" s="10" t="s">
        <x:v>254</x:v>
      </x:c>
      <x:c r="M1042" s="10" t="s">
        <x:v>255</x:v>
      </x:c>
      <x:c r="N1042" s="13">
        <x:v>6.25E-2</x:v>
      </x:c>
      <x:c r="O1042" s="13">
        <x:v>0.11111111110000001</x:v>
      </x:c>
      <x:c r="P1042" s="13">
        <x:v>6.9444444000000003E-3</x:v>
      </x:c>
      <x:c r="Q1042" s="11" t="b">
        <x:v>0</x:v>
      </x:c>
      <x:c r="R1042" s="10"/>
      <x:c r="S1042" s="10"/>
      <x:c r="T1042" s="12" t="n">
        <x:f t="shared" ca="1" si="72">(COUNTIF($D$1028:$D$1054,"&lt;"&amp;D1042)+(COUNTIF($D$1028:$D$1054,"="&amp;D1042)-1)/2)/26*100</x:f>
        <x:v>73.07692307692307</x:v>
      </x:c>
      <x:c r="U1042" s="12" t="n">
        <x:f t="shared" ca="1" si="70">T1042*N1042</x:f>
        <x:v>4.567307692307692</x:v>
      </x:c>
      <x:c r="V1042" s="12" t="n">
        <x:f t="shared" ca="1" si="71">U1042/9</x:f>
        <x:v>0.5074786324786325</x:v>
      </x:c>
    </x:row>
    <x:row r="1043">
      <x:c r="A1043" s="10" t="s">
        <x:v>256</x:v>
      </x:c>
      <x:c r="B1043" s="10" t="s">
        <x:v>85</x:v>
      </x:c>
      <x:c r="C1043" s="10" t="s">
        <x:v>86</x:v>
      </x:c>
      <x:c r="D1043" s="12">
        <x:v>51</x:v>
      </x:c>
      <x:c r="E1043" s="10" t="s">
        <x:v>257</x:v>
      </x:c>
      <x:c r="F1043" s="10">
        <x:v>2026</x:v>
      </x:c>
      <x:c r="G1043" s="10"/>
      <x:c r="H1043" s="10" t="s">
        <x:v>258</x:v>
      </x:c>
      <x:c r="I1043" s="10" t="s">
        <x:v>259</x:v>
      </x:c>
      <x:c r="J1043" s="10" t="s">
        <x:v>260</x:v>
      </x:c>
      <x:c r="K1043" s="10" t="s">
        <x:v>54</x:v>
      </x:c>
      <x:c r="L1043" s="10" t="s">
        <x:v>254</x:v>
      </x:c>
      <x:c r="M1043" s="10" t="s">
        <x:v>255</x:v>
      </x:c>
      <x:c r="N1043" s="13">
        <x:v>6.25E-2</x:v>
      </x:c>
      <x:c r="O1043" s="13">
        <x:v>0.11111111110000001</x:v>
      </x:c>
      <x:c r="P1043" s="13">
        <x:v>6.9444444000000003E-3</x:v>
      </x:c>
      <x:c r="Q1043" s="11" t="b">
        <x:v>0</x:v>
      </x:c>
      <x:c r="R1043" s="10"/>
      <x:c r="S1043" s="10"/>
      <x:c r="T1043" s="12" t="n">
        <x:f t="shared" ca="1" si="72">(COUNTIF($D$1028:$D$1054,"&lt;"&amp;D1043)+(COUNTIF($D$1028:$D$1054,"="&amp;D1043)-1)/2)/26*100</x:f>
        <x:v>46.15384615384615</x:v>
      </x:c>
      <x:c r="U1043" s="12" t="n">
        <x:f t="shared" ca="1" si="70">T1043*N1043</x:f>
        <x:v>2.8846153846153846</x:v>
      </x:c>
      <x:c r="V1043" s="12" t="n">
        <x:f t="shared" ca="1" si="71">U1043/9</x:f>
        <x:v>0.3205128205128205</x:v>
      </x:c>
    </x:row>
    <x:row r="1044">
      <x:c r="A1044" s="10" t="s">
        <x:v>256</x:v>
      </x:c>
      <x:c r="B1044" s="10" t="s">
        <x:v>87</x:v>
      </x:c>
      <x:c r="C1044" s="10" t="s">
        <x:v>88</x:v>
      </x:c>
      <x:c r="D1044" s="12">
        <x:v>66</x:v>
      </x:c>
      <x:c r="E1044" s="10" t="s">
        <x:v>257</x:v>
      </x:c>
      <x:c r="F1044" s="10">
        <x:v>2026</x:v>
      </x:c>
      <x:c r="G1044" s="10"/>
      <x:c r="H1044" s="10" t="s">
        <x:v>258</x:v>
      </x:c>
      <x:c r="I1044" s="10" t="s">
        <x:v>259</x:v>
      </x:c>
      <x:c r="J1044" s="10" t="s">
        <x:v>260</x:v>
      </x:c>
      <x:c r="K1044" s="10" t="s">
        <x:v>54</x:v>
      </x:c>
      <x:c r="L1044" s="10" t="s">
        <x:v>254</x:v>
      </x:c>
      <x:c r="M1044" s="10" t="s">
        <x:v>255</x:v>
      </x:c>
      <x:c r="N1044" s="13">
        <x:v>6.25E-2</x:v>
      </x:c>
      <x:c r="O1044" s="13">
        <x:v>0.11111111110000001</x:v>
      </x:c>
      <x:c r="P1044" s="13">
        <x:v>6.9444444000000003E-3</x:v>
      </x:c>
      <x:c r="Q1044" s="11" t="b">
        <x:v>0</x:v>
      </x:c>
      <x:c r="R1044" s="10"/>
      <x:c r="S1044" s="10"/>
      <x:c r="T1044" s="12" t="n">
        <x:f t="shared" ca="1" si="72">(COUNTIF($D$1028:$D$1054,"&lt;"&amp;D1044)+(COUNTIF($D$1028:$D$1054,"="&amp;D1044)-1)/2)/26*100</x:f>
        <x:v>65.38461538461539</x:v>
      </x:c>
      <x:c r="U1044" s="12" t="n">
        <x:f t="shared" ca="1" si="70">T1044*N1044</x:f>
        <x:v>4.086538461538462</x:v>
      </x:c>
      <x:c r="V1044" s="12" t="n">
        <x:f t="shared" ca="1" si="71">U1044/9</x:f>
        <x:v>0.45405982905982906</x:v>
      </x:c>
    </x:row>
    <x:row r="1045">
      <x:c r="A1045" s="10" t="s">
        <x:v>256</x:v>
      </x:c>
      <x:c r="B1045" s="10" t="s">
        <x:v>89</x:v>
      </x:c>
      <x:c r="C1045" s="10" t="s">
        <x:v>90</x:v>
      </x:c>
      <x:c r="D1045" s="12">
        <x:v>78</x:v>
      </x:c>
      <x:c r="E1045" s="10" t="s">
        <x:v>257</x:v>
      </x:c>
      <x:c r="F1045" s="10">
        <x:v>2026</x:v>
      </x:c>
      <x:c r="G1045" s="10"/>
      <x:c r="H1045" s="10" t="s">
        <x:v>258</x:v>
      </x:c>
      <x:c r="I1045" s="10" t="s">
        <x:v>259</x:v>
      </x:c>
      <x:c r="J1045" s="10" t="s">
        <x:v>260</x:v>
      </x:c>
      <x:c r="K1045" s="10" t="s">
        <x:v>54</x:v>
      </x:c>
      <x:c r="L1045" s="10" t="s">
        <x:v>254</x:v>
      </x:c>
      <x:c r="M1045" s="10" t="s">
        <x:v>255</x:v>
      </x:c>
      <x:c r="N1045" s="13">
        <x:v>6.25E-2</x:v>
      </x:c>
      <x:c r="O1045" s="13">
        <x:v>0.11111111110000001</x:v>
      </x:c>
      <x:c r="P1045" s="13">
        <x:v>6.9444444000000003E-3</x:v>
      </x:c>
      <x:c r="Q1045" s="11" t="b">
        <x:v>0</x:v>
      </x:c>
      <x:c r="R1045" s="10"/>
      <x:c r="S1045" s="10"/>
      <x:c r="T1045" s="12" t="n">
        <x:f t="shared" ca="1" si="72">(COUNTIF($D$1028:$D$1054,"&lt;"&amp;D1045)+(COUNTIF($D$1028:$D$1054,"="&amp;D1045)-1)/2)/26*100</x:f>
        <x:v>80.76923076923077</x:v>
      </x:c>
      <x:c r="U1045" s="12" t="n">
        <x:f t="shared" ca="1" si="70">T1045*N1045</x:f>
        <x:v>5.048076923076923</x:v>
      </x:c>
      <x:c r="V1045" s="12" t="n">
        <x:f t="shared" ca="1" si="71">U1045/9</x:f>
        <x:v>0.5608974358974359</x:v>
      </x:c>
    </x:row>
    <x:row r="1046">
      <x:c r="A1046" s="10" t="s">
        <x:v>256</x:v>
      </x:c>
      <x:c r="B1046" s="10" t="s">
        <x:v>91</x:v>
      </x:c>
      <x:c r="C1046" s="10" t="s">
        <x:v>92</x:v>
      </x:c>
      <x:c r="D1046" s="12">
        <x:v>50</x:v>
      </x:c>
      <x:c r="E1046" s="10" t="s">
        <x:v>257</x:v>
      </x:c>
      <x:c r="F1046" s="10">
        <x:v>2026</x:v>
      </x:c>
      <x:c r="G1046" s="10"/>
      <x:c r="H1046" s="10" t="s">
        <x:v>258</x:v>
      </x:c>
      <x:c r="I1046" s="10" t="s">
        <x:v>259</x:v>
      </x:c>
      <x:c r="J1046" s="10" t="s">
        <x:v>260</x:v>
      </x:c>
      <x:c r="K1046" s="10" t="s">
        <x:v>54</x:v>
      </x:c>
      <x:c r="L1046" s="10" t="s">
        <x:v>254</x:v>
      </x:c>
      <x:c r="M1046" s="10" t="s">
        <x:v>255</x:v>
      </x:c>
      <x:c r="N1046" s="13">
        <x:v>6.25E-2</x:v>
      </x:c>
      <x:c r="O1046" s="13">
        <x:v>0.11111111110000001</x:v>
      </x:c>
      <x:c r="P1046" s="13">
        <x:v>6.9444444000000003E-3</x:v>
      </x:c>
      <x:c r="Q1046" s="11" t="b">
        <x:v>0</x:v>
      </x:c>
      <x:c r="R1046" s="10"/>
      <x:c r="S1046" s="10"/>
      <x:c r="T1046" s="12" t="n">
        <x:f t="shared" ca="1" si="72">(COUNTIF($D$1028:$D$1054,"&lt;"&amp;D1046)+(COUNTIF($D$1028:$D$1054,"="&amp;D1046)-1)/2)/26*100</x:f>
        <x:v>42.30769230769231</x:v>
      </x:c>
      <x:c r="U1046" s="12" t="n">
        <x:f t="shared" ca="1" si="70">T1046*N1046</x:f>
        <x:v>2.644230769230769</x:v>
      </x:c>
      <x:c r="V1046" s="12" t="n">
        <x:f t="shared" ca="1" si="71">U1046/9</x:f>
        <x:v>0.2938034188034188</x:v>
      </x:c>
    </x:row>
    <x:row r="1047">
      <x:c r="A1047" s="10" t="s">
        <x:v>256</x:v>
      </x:c>
      <x:c r="B1047" s="10" t="s">
        <x:v>93</x:v>
      </x:c>
      <x:c r="C1047" s="10" t="s">
        <x:v>94</x:v>
      </x:c>
      <x:c r="D1047" s="12">
        <x:v>47</x:v>
      </x:c>
      <x:c r="E1047" s="10" t="s">
        <x:v>257</x:v>
      </x:c>
      <x:c r="F1047" s="10">
        <x:v>2026</x:v>
      </x:c>
      <x:c r="G1047" s="10"/>
      <x:c r="H1047" s="10" t="s">
        <x:v>258</x:v>
      </x:c>
      <x:c r="I1047" s="10" t="s">
        <x:v>259</x:v>
      </x:c>
      <x:c r="J1047" s="10" t="s">
        <x:v>260</x:v>
      </x:c>
      <x:c r="K1047" s="10" t="s">
        <x:v>54</x:v>
      </x:c>
      <x:c r="L1047" s="10" t="s">
        <x:v>254</x:v>
      </x:c>
      <x:c r="M1047" s="10" t="s">
        <x:v>255</x:v>
      </x:c>
      <x:c r="N1047" s="13">
        <x:v>6.25E-2</x:v>
      </x:c>
      <x:c r="O1047" s="13">
        <x:v>0.11111111110000001</x:v>
      </x:c>
      <x:c r="P1047" s="13">
        <x:v>6.9444444000000003E-3</x:v>
      </x:c>
      <x:c r="Q1047" s="11" t="b">
        <x:v>0</x:v>
      </x:c>
      <x:c r="R1047" s="10"/>
      <x:c r="S1047" s="10"/>
      <x:c r="T1047" s="12" t="n">
        <x:f t="shared" ca="1" si="72">(COUNTIF($D$1028:$D$1054,"&lt;"&amp;D1047)+(COUNTIF($D$1028:$D$1054,"="&amp;D1047)-1)/2)/26*100</x:f>
        <x:v>38.46153846153847</x:v>
      </x:c>
      <x:c r="U1047" s="12" t="n">
        <x:f t="shared" ca="1" si="70">T1047*N1047</x:f>
        <x:v>2.403846153846154</x:v>
      </x:c>
      <x:c r="V1047" s="12" t="n">
        <x:f t="shared" ca="1" si="71">U1047/9</x:f>
        <x:v>0.26709401709401714</x:v>
      </x:c>
    </x:row>
    <x:row r="1048">
      <x:c r="A1048" s="10" t="s">
        <x:v>256</x:v>
      </x:c>
      <x:c r="B1048" s="10" t="s">
        <x:v>95</x:v>
      </x:c>
      <x:c r="C1048" s="10" t="s">
        <x:v>96</x:v>
      </x:c>
      <x:c r="D1048" s="12">
        <x:v>77</x:v>
      </x:c>
      <x:c r="E1048" s="10" t="s">
        <x:v>257</x:v>
      </x:c>
      <x:c r="F1048" s="10">
        <x:v>2026</x:v>
      </x:c>
      <x:c r="G1048" s="10"/>
      <x:c r="H1048" s="10" t="s">
        <x:v>258</x:v>
      </x:c>
      <x:c r="I1048" s="10" t="s">
        <x:v>259</x:v>
      </x:c>
      <x:c r="J1048" s="10" t="s">
        <x:v>260</x:v>
      </x:c>
      <x:c r="K1048" s="10" t="s">
        <x:v>54</x:v>
      </x:c>
      <x:c r="L1048" s="10" t="s">
        <x:v>254</x:v>
      </x:c>
      <x:c r="M1048" s="10" t="s">
        <x:v>255</x:v>
      </x:c>
      <x:c r="N1048" s="13">
        <x:v>6.25E-2</x:v>
      </x:c>
      <x:c r="O1048" s="13">
        <x:v>0.11111111110000001</x:v>
      </x:c>
      <x:c r="P1048" s="13">
        <x:v>6.9444444000000003E-3</x:v>
      </x:c>
      <x:c r="Q1048" s="11" t="b">
        <x:v>0</x:v>
      </x:c>
      <x:c r="R1048" s="10"/>
      <x:c r="S1048" s="10"/>
      <x:c r="T1048" s="12" t="n">
        <x:f t="shared" ca="1" si="72">(COUNTIF($D$1028:$D$1054,"&lt;"&amp;D1048)+(COUNTIF($D$1028:$D$1054,"="&amp;D1048)-1)/2)/26*100</x:f>
        <x:v>76.92307692307693</x:v>
      </x:c>
      <x:c r="U1048" s="12" t="n">
        <x:f t="shared" ca="1" si="70">T1048*N1048</x:f>
        <x:v>4.807692307692308</x:v>
      </x:c>
      <x:c r="V1048" s="12" t="n">
        <x:f t="shared" ca="1" si="71">U1048/9</x:f>
        <x:v>0.5341880341880343</x:v>
      </x:c>
    </x:row>
    <x:row r="1049">
      <x:c r="A1049" s="10" t="s">
        <x:v>256</x:v>
      </x:c>
      <x:c r="B1049" s="10" t="s">
        <x:v>97</x:v>
      </x:c>
      <x:c r="C1049" s="10" t="s">
        <x:v>98</x:v>
      </x:c>
      <x:c r="D1049" s="12">
        <x:v>42</x:v>
      </x:c>
      <x:c r="E1049" s="10" t="s">
        <x:v>257</x:v>
      </x:c>
      <x:c r="F1049" s="10">
        <x:v>2026</x:v>
      </x:c>
      <x:c r="G1049" s="10"/>
      <x:c r="H1049" s="10" t="s">
        <x:v>258</x:v>
      </x:c>
      <x:c r="I1049" s="10" t="s">
        <x:v>259</x:v>
      </x:c>
      <x:c r="J1049" s="10" t="s">
        <x:v>260</x:v>
      </x:c>
      <x:c r="K1049" s="10" t="s">
        <x:v>54</x:v>
      </x:c>
      <x:c r="L1049" s="10" t="s">
        <x:v>254</x:v>
      </x:c>
      <x:c r="M1049" s="10" t="s">
        <x:v>255</x:v>
      </x:c>
      <x:c r="N1049" s="13">
        <x:v>6.25E-2</x:v>
      </x:c>
      <x:c r="O1049" s="13">
        <x:v>0.11111111110000001</x:v>
      </x:c>
      <x:c r="P1049" s="13">
        <x:v>6.9444444000000003E-3</x:v>
      </x:c>
      <x:c r="Q1049" s="11" t="b">
        <x:v>0</x:v>
      </x:c>
      <x:c r="R1049" s="10"/>
      <x:c r="S1049" s="10"/>
      <x:c r="T1049" s="12" t="n">
        <x:f t="shared" ca="1" si="72">(COUNTIF($D$1028:$D$1054,"&lt;"&amp;D1049)+(COUNTIF($D$1028:$D$1054,"="&amp;D1049)-1)/2)/26*100</x:f>
        <x:v>26.923076923076923</x:v>
      </x:c>
      <x:c r="U1049" s="12" t="n">
        <x:f t="shared" ca="1" si="70">T1049*N1049</x:f>
        <x:v>1.6826923076923077</x:v>
      </x:c>
      <x:c r="V1049" s="12" t="n">
        <x:f t="shared" ca="1" si="71">U1049/9</x:f>
        <x:v>0.18696581196581197</x:v>
      </x:c>
    </x:row>
    <x:row r="1050">
      <x:c r="A1050" s="10" t="s">
        <x:v>256</x:v>
      </x:c>
      <x:c r="B1050" s="10" t="s">
        <x:v>99</x:v>
      </x:c>
      <x:c r="C1050" s="10" t="s">
        <x:v>100</x:v>
      </x:c>
      <x:c r="D1050" s="12">
        <x:v>45</x:v>
      </x:c>
      <x:c r="E1050" s="10" t="s">
        <x:v>257</x:v>
      </x:c>
      <x:c r="F1050" s="10">
        <x:v>2026</x:v>
      </x:c>
      <x:c r="G1050" s="10"/>
      <x:c r="H1050" s="10" t="s">
        <x:v>258</x:v>
      </x:c>
      <x:c r="I1050" s="10" t="s">
        <x:v>259</x:v>
      </x:c>
      <x:c r="J1050" s="10" t="s">
        <x:v>260</x:v>
      </x:c>
      <x:c r="K1050" s="10" t="s">
        <x:v>54</x:v>
      </x:c>
      <x:c r="L1050" s="10" t="s">
        <x:v>254</x:v>
      </x:c>
      <x:c r="M1050" s="10" t="s">
        <x:v>255</x:v>
      </x:c>
      <x:c r="N1050" s="13">
        <x:v>6.25E-2</x:v>
      </x:c>
      <x:c r="O1050" s="13">
        <x:v>0.11111111110000001</x:v>
      </x:c>
      <x:c r="P1050" s="13">
        <x:v>6.9444444000000003E-3</x:v>
      </x:c>
      <x:c r="Q1050" s="11" t="b">
        <x:v>0</x:v>
      </x:c>
      <x:c r="R1050" s="10"/>
      <x:c r="S1050" s="10"/>
      <x:c r="T1050" s="12" t="n">
        <x:f t="shared" ca="1" si="72">(COUNTIF($D$1028:$D$1054,"&lt;"&amp;D1050)+(COUNTIF($D$1028:$D$1054,"="&amp;D1050)-1)/2)/26*100</x:f>
        <x:v>34.61538461538461</x:v>
      </x:c>
      <x:c r="U1050" s="12" t="n">
        <x:f t="shared" ca="1" si="70">T1050*N1050</x:f>
        <x:v>2.1634615384615383</x:v>
      </x:c>
      <x:c r="V1050" s="12" t="n">
        <x:f t="shared" ca="1" si="71">U1050/9</x:f>
        <x:v>0.24038461538461536</x:v>
      </x:c>
    </x:row>
    <x:row r="1051">
      <x:c r="A1051" s="10" t="s">
        <x:v>256</x:v>
      </x:c>
      <x:c r="B1051" s="10" t="s">
        <x:v>101</x:v>
      </x:c>
      <x:c r="C1051" s="10" t="s">
        <x:v>102</x:v>
      </x:c>
      <x:c r="D1051" s="12">
        <x:v>41</x:v>
      </x:c>
      <x:c r="E1051" s="10" t="s">
        <x:v>257</x:v>
      </x:c>
      <x:c r="F1051" s="10">
        <x:v>2026</x:v>
      </x:c>
      <x:c r="G1051" s="10"/>
      <x:c r="H1051" s="10" t="s">
        <x:v>258</x:v>
      </x:c>
      <x:c r="I1051" s="10" t="s">
        <x:v>259</x:v>
      </x:c>
      <x:c r="J1051" s="10" t="s">
        <x:v>260</x:v>
      </x:c>
      <x:c r="K1051" s="10" t="s">
        <x:v>54</x:v>
      </x:c>
      <x:c r="L1051" s="10" t="s">
        <x:v>254</x:v>
      </x:c>
      <x:c r="M1051" s="10" t="s">
        <x:v>255</x:v>
      </x:c>
      <x:c r="N1051" s="13">
        <x:v>6.25E-2</x:v>
      </x:c>
      <x:c r="O1051" s="13">
        <x:v>0.11111111110000001</x:v>
      </x:c>
      <x:c r="P1051" s="13">
        <x:v>6.9444444000000003E-3</x:v>
      </x:c>
      <x:c r="Q1051" s="11" t="b">
        <x:v>0</x:v>
      </x:c>
      <x:c r="R1051" s="10"/>
      <x:c r="S1051" s="10"/>
      <x:c r="T1051" s="12" t="n">
        <x:f t="shared" ca="1" si="72">(COUNTIF($D$1028:$D$1054,"&lt;"&amp;D1051)+(COUNTIF($D$1028:$D$1054,"="&amp;D1051)-1)/2)/26*100</x:f>
        <x:v>23.076923076923077</x:v>
      </x:c>
      <x:c r="U1051" s="12" t="n">
        <x:f t="shared" ca="1" si="70">T1051*N1051</x:f>
        <x:v>1.4423076923076923</x:v>
      </x:c>
      <x:c r="V1051" s="12" t="n">
        <x:f t="shared" ca="1" si="71">U1051/9</x:f>
        <x:v>0.16025641025641024</x:v>
      </x:c>
    </x:row>
    <x:row r="1052">
      <x:c r="A1052" s="10" t="s">
        <x:v>256</x:v>
      </x:c>
      <x:c r="B1052" s="10" t="s">
        <x:v>103</x:v>
      </x:c>
      <x:c r="C1052" s="10" t="s">
        <x:v>104</x:v>
      </x:c>
      <x:c r="D1052" s="12">
        <x:v>82</x:v>
      </x:c>
      <x:c r="E1052" s="10" t="s">
        <x:v>257</x:v>
      </x:c>
      <x:c r="F1052" s="10">
        <x:v>2026</x:v>
      </x:c>
      <x:c r="G1052" s="10"/>
      <x:c r="H1052" s="10" t="s">
        <x:v>258</x:v>
      </x:c>
      <x:c r="I1052" s="10" t="s">
        <x:v>259</x:v>
      </x:c>
      <x:c r="J1052" s="10" t="s">
        <x:v>260</x:v>
      </x:c>
      <x:c r="K1052" s="10" t="s">
        <x:v>54</x:v>
      </x:c>
      <x:c r="L1052" s="10" t="s">
        <x:v>254</x:v>
      </x:c>
      <x:c r="M1052" s="10" t="s">
        <x:v>255</x:v>
      </x:c>
      <x:c r="N1052" s="13">
        <x:v>6.25E-2</x:v>
      </x:c>
      <x:c r="O1052" s="13">
        <x:v>0.11111111110000001</x:v>
      </x:c>
      <x:c r="P1052" s="13">
        <x:v>6.9444444000000003E-3</x:v>
      </x:c>
      <x:c r="Q1052" s="11" t="b">
        <x:v>0</x:v>
      </x:c>
      <x:c r="R1052" s="10"/>
      <x:c r="S1052" s="10"/>
      <x:c r="T1052" s="12" t="n">
        <x:f t="shared" ca="1" si="72">(COUNTIF($D$1028:$D$1054,"&lt;"&amp;D1052)+(COUNTIF($D$1028:$D$1054,"="&amp;D1052)-1)/2)/26*100</x:f>
        <x:v>86.53846153846155</x:v>
      </x:c>
      <x:c r="U1052" s="12" t="n">
        <x:f t="shared" ca="1" si="70">T1052*N1052</x:f>
        <x:v>5.408653846153847</x:v>
      </x:c>
      <x:c r="V1052" s="12" t="n">
        <x:f t="shared" ca="1" si="71">U1052/9</x:f>
        <x:v>0.6009615384615385</x:v>
      </x:c>
    </x:row>
    <x:row r="1053">
      <x:c r="A1053" s="10" t="s">
        <x:v>256</x:v>
      </x:c>
      <x:c r="B1053" s="10" t="s">
        <x:v>105</x:v>
      </x:c>
      <x:c r="C1053" s="10" t="s">
        <x:v>106</x:v>
      </x:c>
      <x:c r="D1053" s="12">
        <x:v>59</x:v>
      </x:c>
      <x:c r="E1053" s="10" t="s">
        <x:v>257</x:v>
      </x:c>
      <x:c r="F1053" s="10">
        <x:v>2026</x:v>
      </x:c>
      <x:c r="G1053" s="10"/>
      <x:c r="H1053" s="10" t="s">
        <x:v>258</x:v>
      </x:c>
      <x:c r="I1053" s="10" t="s">
        <x:v>259</x:v>
      </x:c>
      <x:c r="J1053" s="10" t="s">
        <x:v>260</x:v>
      </x:c>
      <x:c r="K1053" s="10" t="s">
        <x:v>54</x:v>
      </x:c>
      <x:c r="L1053" s="10" t="s">
        <x:v>254</x:v>
      </x:c>
      <x:c r="M1053" s="10" t="s">
        <x:v>255</x:v>
      </x:c>
      <x:c r="N1053" s="13">
        <x:v>6.25E-2</x:v>
      </x:c>
      <x:c r="O1053" s="13">
        <x:v>0.11111111110000001</x:v>
      </x:c>
      <x:c r="P1053" s="13">
        <x:v>6.9444444000000003E-3</x:v>
      </x:c>
      <x:c r="Q1053" s="11" t="b">
        <x:v>0</x:v>
      </x:c>
      <x:c r="R1053" s="10"/>
      <x:c r="S1053" s="10"/>
      <x:c r="T1053" s="12" t="n">
        <x:f t="shared" ca="1" si="72">(COUNTIF($D$1028:$D$1054,"&lt;"&amp;D1053)+(COUNTIF($D$1028:$D$1054,"="&amp;D1053)-1)/2)/26*100</x:f>
        <x:v>55.769230769230774</x:v>
      </x:c>
      <x:c r="U1053" s="12" t="n">
        <x:f t="shared" ca="1" si="70">T1053*N1053</x:f>
        <x:v>3.4855769230769234</x:v>
      </x:c>
      <x:c r="V1053" s="12" t="n">
        <x:f t="shared" ca="1" si="71">U1053/9</x:f>
        <x:v>0.3872863247863248</x:v>
      </x:c>
    </x:row>
    <x:row r="1054">
      <x:c r="A1054" s="10" t="s">
        <x:v>256</x:v>
      </x:c>
      <x:c r="B1054" s="10" t="s">
        <x:v>107</x:v>
      </x:c>
      <x:c r="C1054" s="10" t="s">
        <x:v>108</x:v>
      </x:c>
      <x:c r="D1054" s="12">
        <x:v>35</x:v>
      </x:c>
      <x:c r="E1054" s="10" t="s">
        <x:v>257</x:v>
      </x:c>
      <x:c r="F1054" s="10">
        <x:v>2026</x:v>
      </x:c>
      <x:c r="G1054" s="10"/>
      <x:c r="H1054" s="10" t="s">
        <x:v>258</x:v>
      </x:c>
      <x:c r="I1054" s="10" t="s">
        <x:v>259</x:v>
      </x:c>
      <x:c r="J1054" s="10" t="s">
        <x:v>260</x:v>
      </x:c>
      <x:c r="K1054" s="10" t="s">
        <x:v>54</x:v>
      </x:c>
      <x:c r="L1054" s="10" t="s">
        <x:v>254</x:v>
      </x:c>
      <x:c r="M1054" s="10" t="s">
        <x:v>255</x:v>
      </x:c>
      <x:c r="N1054" s="13">
        <x:v>6.25E-2</x:v>
      </x:c>
      <x:c r="O1054" s="13">
        <x:v>0.11111111110000001</x:v>
      </x:c>
      <x:c r="P1054" s="13">
        <x:v>6.9444444000000003E-3</x:v>
      </x:c>
      <x:c r="Q1054" s="11" t="b">
        <x:v>0</x:v>
      </x:c>
      <x:c r="R1054" s="10"/>
      <x:c r="S1054" s="10"/>
      <x:c r="T1054" s="12" t="n">
        <x:f t="shared" ca="1" si="72">(COUNTIF($D$1028:$D$1054,"&lt;"&amp;D1054)+(COUNTIF($D$1028:$D$1054,"="&amp;D1054)-1)/2)/26*100</x:f>
        <x:v>11.538461538461538</x:v>
      </x:c>
      <x:c r="U1054" s="12" t="n">
        <x:f t="shared" ca="1" si="70">T1054*N1054</x:f>
        <x:v>0.7211538461538461</x:v>
      </x:c>
      <x:c r="V1054" s="12" t="n">
        <x:f t="shared" ca="1" si="71">U1054/9</x:f>
        <x:v>0.08012820512820512</x:v>
      </x:c>
    </x:row>
    <x:row r="1055">
      <x:c r="A1055" s="10" t="s">
        <x:v>261</x:v>
      </x:c>
      <x:c r="B1055" s="10" t="s">
        <x:v>48</x:v>
      </x:c>
      <x:c r="C1055" s="10" t="s">
        <x:v>49</x:v>
      </x:c>
      <x:c r="D1055" s="12">
        <x:v>0.91600000000000004</x:v>
      </x:c>
      <x:c r="E1055" s="10" t="s">
        <x:v>262</x:v>
      </x:c>
      <x:c r="F1055" s="10">
        <x:v>2025</x:v>
      </x:c>
      <x:c r="G1055" s="10"/>
      <x:c r="H1055" s="10" t="s">
        <x:v>263</x:v>
      </x:c>
      <x:c r="I1055" s="10" t="s">
        <x:v>264</x:v>
      </x:c>
      <x:c r="J1055" s="10" t="s">
        <x:v>265</x:v>
      </x:c>
      <x:c r="K1055" s="10" t="s">
        <x:v>54</x:v>
      </x:c>
      <x:c r="L1055" s="10" t="s">
        <x:v>254</x:v>
      </x:c>
      <x:c r="M1055" s="10" t="s">
        <x:v>255</x:v>
      </x:c>
      <x:c r="N1055" s="13">
        <x:v>6.25E-2</x:v>
      </x:c>
      <x:c r="O1055" s="13">
        <x:v>0.11111111110000001</x:v>
      </x:c>
      <x:c r="P1055" s="13">
        <x:v>6.9444444000000003E-3</x:v>
      </x:c>
      <x:c r="Q1055" s="11" t="b">
        <x:v>0</x:v>
      </x:c>
      <x:c r="R1055" s="10"/>
      <x:c r="S1055" s="10"/>
      <x:c r="T1055" s="12" t="n">
        <x:f t="shared" ref="T1055:T1081" ca="1" si="73">(COUNTIF($D$1055:$D$1081,"&lt;"&amp;D1055)+(COUNTIF($D$1055:$D$1081,"="&amp;D1055)-1)/2)/26*100</x:f>
        <x:v>50</x:v>
      </x:c>
      <x:c r="U1055" s="12" t="n">
        <x:f t="shared" ca="1" si="70">T1055*N1055</x:f>
        <x:v>3.125</x:v>
      </x:c>
      <x:c r="V1055" s="12" t="n">
        <x:f t="shared" ca="1" si="71">U1055/9</x:f>
        <x:v>0.3472222222222222</x:v>
      </x:c>
    </x:row>
    <x:row r="1056">
      <x:c r="A1056" s="10" t="s">
        <x:v>261</x:v>
      </x:c>
      <x:c r="B1056" s="10" t="s">
        <x:v>57</x:v>
      </x:c>
      <x:c r="C1056" s="10" t="s">
        <x:v>58</x:v>
      </x:c>
      <x:c r="D1056" s="12">
        <x:v>0.82599999999999996</x:v>
      </x:c>
      <x:c r="E1056" s="10" t="s">
        <x:v>262</x:v>
      </x:c>
      <x:c r="F1056" s="10">
        <x:v>2025</x:v>
      </x:c>
      <x:c r="G1056" s="10"/>
      <x:c r="H1056" s="10" t="s">
        <x:v>263</x:v>
      </x:c>
      <x:c r="I1056" s="10" t="s">
        <x:v>264</x:v>
      </x:c>
      <x:c r="J1056" s="10" t="s">
        <x:v>265</x:v>
      </x:c>
      <x:c r="K1056" s="10" t="s">
        <x:v>54</x:v>
      </x:c>
      <x:c r="L1056" s="10" t="s">
        <x:v>254</x:v>
      </x:c>
      <x:c r="M1056" s="10" t="s">
        <x:v>255</x:v>
      </x:c>
      <x:c r="N1056" s="13">
        <x:v>6.25E-2</x:v>
      </x:c>
      <x:c r="O1056" s="13">
        <x:v>0.11111111110000001</x:v>
      </x:c>
      <x:c r="P1056" s="13">
        <x:v>6.9444444000000003E-3</x:v>
      </x:c>
      <x:c r="Q1056" s="11" t="b">
        <x:v>0</x:v>
      </x:c>
      <x:c r="R1056" s="10"/>
      <x:c r="S1056" s="10"/>
      <x:c r="T1056" s="12" t="n">
        <x:f t="shared" ca="1" si="73">(COUNTIF($D$1055:$D$1081,"&lt;"&amp;D1056)+(COUNTIF($D$1055:$D$1081,"="&amp;D1056)-1)/2)/26*100</x:f>
        <x:v>34.61538461538461</x:v>
      </x:c>
      <x:c r="U1056" s="12" t="n">
        <x:f t="shared" ca="1" si="70">T1056*N1056</x:f>
        <x:v>2.1634615384615383</x:v>
      </x:c>
      <x:c r="V1056" s="12" t="n">
        <x:f t="shared" ca="1" si="71">U1056/9</x:f>
        <x:v>0.24038461538461536</x:v>
      </x:c>
    </x:row>
    <x:row r="1057">
      <x:c r="A1057" s="10" t="s">
        <x:v>261</x:v>
      </x:c>
      <x:c r="B1057" s="10" t="s">
        <x:v>59</x:v>
      </x:c>
      <x:c r="C1057" s="10" t="s">
        <x:v>60</x:v>
      </x:c>
      <x:c r="D1057" s="12">
        <x:v>0.79300000000000004</x:v>
      </x:c>
      <x:c r="E1057" s="10" t="s">
        <x:v>262</x:v>
      </x:c>
      <x:c r="F1057" s="10">
        <x:v>2025</x:v>
      </x:c>
      <x:c r="G1057" s="10"/>
      <x:c r="H1057" s="10" t="s">
        <x:v>263</x:v>
      </x:c>
      <x:c r="I1057" s="10" t="s">
        <x:v>264</x:v>
      </x:c>
      <x:c r="J1057" s="10" t="s">
        <x:v>265</x:v>
      </x:c>
      <x:c r="K1057" s="10" t="s">
        <x:v>54</x:v>
      </x:c>
      <x:c r="L1057" s="10" t="s">
        <x:v>254</x:v>
      </x:c>
      <x:c r="M1057" s="10" t="s">
        <x:v>255</x:v>
      </x:c>
      <x:c r="N1057" s="13">
        <x:v>6.25E-2</x:v>
      </x:c>
      <x:c r="O1057" s="13">
        <x:v>0.11111111110000001</x:v>
      </x:c>
      <x:c r="P1057" s="13">
        <x:v>6.9444444000000003E-3</x:v>
      </x:c>
      <x:c r="Q1057" s="11" t="b">
        <x:v>0</x:v>
      </x:c>
      <x:c r="R1057" s="10"/>
      <x:c r="S1057" s="10"/>
      <x:c r="T1057" s="12" t="n">
        <x:f t="shared" ca="1" si="73">(COUNTIF($D$1055:$D$1081,"&lt;"&amp;D1057)+(COUNTIF($D$1055:$D$1081,"="&amp;D1057)-1)/2)/26*100</x:f>
        <x:v>26.923076923076923</x:v>
      </x:c>
      <x:c r="U1057" s="12" t="n">
        <x:f t="shared" ca="1" si="70">T1057*N1057</x:f>
        <x:v>1.6826923076923077</x:v>
      </x:c>
      <x:c r="V1057" s="12" t="n">
        <x:f t="shared" ca="1" si="71">U1057/9</x:f>
        <x:v>0.18696581196581197</x:v>
      </x:c>
    </x:row>
    <x:row r="1058">
      <x:c r="A1058" s="10" t="s">
        <x:v>261</x:v>
      </x:c>
      <x:c r="B1058" s="10" t="s">
        <x:v>61</x:v>
      </x:c>
      <x:c r="C1058" s="10" t="s">
        <x:v>62</x:v>
      </x:c>
      <x:c r="D1058" s="12">
        <x:v>0.85</x:v>
      </x:c>
      <x:c r="E1058" s="10" t="s">
        <x:v>262</x:v>
      </x:c>
      <x:c r="F1058" s="10">
        <x:v>2025</x:v>
      </x:c>
      <x:c r="G1058" s="10"/>
      <x:c r="H1058" s="10" t="s">
        <x:v>263</x:v>
      </x:c>
      <x:c r="I1058" s="10" t="s">
        <x:v>264</x:v>
      </x:c>
      <x:c r="J1058" s="10" t="s">
        <x:v>265</x:v>
      </x:c>
      <x:c r="K1058" s="10" t="s">
        <x:v>54</x:v>
      </x:c>
      <x:c r="L1058" s="10" t="s">
        <x:v>254</x:v>
      </x:c>
      <x:c r="M1058" s="10" t="s">
        <x:v>255</x:v>
      </x:c>
      <x:c r="N1058" s="13">
        <x:v>6.25E-2</x:v>
      </x:c>
      <x:c r="O1058" s="13">
        <x:v>0.11111111110000001</x:v>
      </x:c>
      <x:c r="P1058" s="13">
        <x:v>6.9444444000000003E-3</x:v>
      </x:c>
      <x:c r="Q1058" s="11" t="b">
        <x:v>0</x:v>
      </x:c>
      <x:c r="R1058" s="10"/>
      <x:c r="S1058" s="10"/>
      <x:c r="T1058" s="12" t="n">
        <x:f t="shared" ca="1" si="73">(COUNTIF($D$1055:$D$1081,"&lt;"&amp;D1058)+(COUNTIF($D$1055:$D$1081,"="&amp;D1058)-1)/2)/26*100</x:f>
        <x:v>38.46153846153847</x:v>
      </x:c>
      <x:c r="U1058" s="12" t="n">
        <x:f t="shared" ca="1" si="70">T1058*N1058</x:f>
        <x:v>2.403846153846154</x:v>
      </x:c>
      <x:c r="V1058" s="12" t="n">
        <x:f t="shared" ca="1" si="71">U1058/9</x:f>
        <x:v>0.26709401709401714</x:v>
      </x:c>
    </x:row>
    <x:row r="1059">
      <x:c r="A1059" s="10" t="s">
        <x:v>261</x:v>
      </x:c>
      <x:c r="B1059" s="10" t="s">
        <x:v>63</x:v>
      </x:c>
      <x:c r="C1059" s="10" t="s">
        <x:v>64</x:v>
      </x:c>
      <x:c r="D1059" s="12">
        <x:v>0.96199999999999997</x:v>
      </x:c>
      <x:c r="E1059" s="10" t="s">
        <x:v>262</x:v>
      </x:c>
      <x:c r="F1059" s="10">
        <x:v>2025</x:v>
      </x:c>
      <x:c r="G1059" s="10"/>
      <x:c r="H1059" s="10" t="s">
        <x:v>263</x:v>
      </x:c>
      <x:c r="I1059" s="10" t="s">
        <x:v>264</x:v>
      </x:c>
      <x:c r="J1059" s="10" t="s">
        <x:v>265</x:v>
      </x:c>
      <x:c r="K1059" s="10" t="s">
        <x:v>54</x:v>
      </x:c>
      <x:c r="L1059" s="10" t="s">
        <x:v>254</x:v>
      </x:c>
      <x:c r="M1059" s="10" t="s">
        <x:v>255</x:v>
      </x:c>
      <x:c r="N1059" s="13">
        <x:v>6.25E-2</x:v>
      </x:c>
      <x:c r="O1059" s="13">
        <x:v>0.11111111110000001</x:v>
      </x:c>
      <x:c r="P1059" s="13">
        <x:v>6.9444444000000003E-3</x:v>
      </x:c>
      <x:c r="Q1059" s="11" t="b">
        <x:v>0</x:v>
      </x:c>
      <x:c r="R1059" s="10"/>
      <x:c r="S1059" s="10"/>
      <x:c r="T1059" s="12" t="n">
        <x:f t="shared" ca="1" si="73">(COUNTIF($D$1055:$D$1081,"&lt;"&amp;D1059)+(COUNTIF($D$1055:$D$1081,"="&amp;D1059)-1)/2)/26*100</x:f>
        <x:v>84.61538461538461</x:v>
      </x:c>
      <x:c r="U1059" s="12" t="n">
        <x:f t="shared" ca="1" si="70">T1059*N1059</x:f>
        <x:v>5.288461538461538</x:v>
      </x:c>
      <x:c r="V1059" s="12" t="n">
        <x:f t="shared" ca="1" si="71">U1059/9</x:f>
        <x:v>0.5876068376068376</x:v>
      </x:c>
    </x:row>
    <x:row r="1060">
      <x:c r="A1060" s="10" t="s">
        <x:v>261</x:v>
      </x:c>
      <x:c r="B1060" s="10" t="s">
        <x:v>65</x:v>
      </x:c>
      <x:c r="C1060" s="10" t="s">
        <x:v>66</x:v>
      </x:c>
      <x:c r="D1060" s="12">
        <x:v>0.93400000000000005</x:v>
      </x:c>
      <x:c r="E1060" s="10" t="s">
        <x:v>262</x:v>
      </x:c>
      <x:c r="F1060" s="10">
        <x:v>2025</x:v>
      </x:c>
      <x:c r="G1060" s="10"/>
      <x:c r="H1060" s="10" t="s">
        <x:v>263</x:v>
      </x:c>
      <x:c r="I1060" s="10" t="s">
        <x:v>264</x:v>
      </x:c>
      <x:c r="J1060" s="10" t="s">
        <x:v>265</x:v>
      </x:c>
      <x:c r="K1060" s="10" t="s">
        <x:v>54</x:v>
      </x:c>
      <x:c r="L1060" s="10" t="s">
        <x:v>254</x:v>
      </x:c>
      <x:c r="M1060" s="10" t="s">
        <x:v>255</x:v>
      </x:c>
      <x:c r="N1060" s="13">
        <x:v>6.25E-2</x:v>
      </x:c>
      <x:c r="O1060" s="13">
        <x:v>0.11111111110000001</x:v>
      </x:c>
      <x:c r="P1060" s="13">
        <x:v>6.9444444000000003E-3</x:v>
      </x:c>
      <x:c r="Q1060" s="11" t="b">
        <x:v>0</x:v>
      </x:c>
      <x:c r="R1060" s="10"/>
      <x:c r="S1060" s="10"/>
      <x:c r="T1060" s="12" t="n">
        <x:f t="shared" ca="1" si="73">(COUNTIF($D$1055:$D$1081,"&lt;"&amp;D1060)+(COUNTIF($D$1055:$D$1081,"="&amp;D1060)-1)/2)/26*100</x:f>
        <x:v>57.692307692307686</x:v>
      </x:c>
      <x:c r="U1060" s="12" t="n">
        <x:f t="shared" ca="1" si="70">T1060*N1060</x:f>
        <x:v>3.6057692307692304</x:v>
      </x:c>
      <x:c r="V1060" s="12" t="n">
        <x:f t="shared" ca="1" si="71">U1060/9</x:f>
        <x:v>0.4006410256410256</x:v>
      </x:c>
    </x:row>
    <x:row r="1061">
      <x:c r="A1061" s="10" t="s">
        <x:v>261</x:v>
      </x:c>
      <x:c r="B1061" s="10" t="s">
        <x:v>67</x:v>
      </x:c>
      <x:c r="C1061" s="10" t="s">
        <x:v>68</x:v>
      </x:c>
      <x:c r="D1061" s="12">
        <x:v>0.98399999999999999</x:v>
      </x:c>
      <x:c r="E1061" s="10" t="s">
        <x:v>262</x:v>
      </x:c>
      <x:c r="F1061" s="10">
        <x:v>2025</x:v>
      </x:c>
      <x:c r="G1061" s="10"/>
      <x:c r="H1061" s="10" t="s">
        <x:v>263</x:v>
      </x:c>
      <x:c r="I1061" s="10" t="s">
        <x:v>264</x:v>
      </x:c>
      <x:c r="J1061" s="10" t="s">
        <x:v>265</x:v>
      </x:c>
      <x:c r="K1061" s="10" t="s">
        <x:v>54</x:v>
      </x:c>
      <x:c r="L1061" s="10" t="s">
        <x:v>254</x:v>
      </x:c>
      <x:c r="M1061" s="10" t="s">
        <x:v>255</x:v>
      </x:c>
      <x:c r="N1061" s="13">
        <x:v>6.25E-2</x:v>
      </x:c>
      <x:c r="O1061" s="13">
        <x:v>0.11111111110000001</x:v>
      </x:c>
      <x:c r="P1061" s="13">
        <x:v>6.9444444000000003E-3</x:v>
      </x:c>
      <x:c r="Q1061" s="11" t="b">
        <x:v>0</x:v>
      </x:c>
      <x:c r="R1061" s="10"/>
      <x:c r="S1061" s="10"/>
      <x:c r="T1061" s="12" t="n">
        <x:f t="shared" ca="1" si="73">(COUNTIF($D$1055:$D$1081,"&lt;"&amp;D1061)+(COUNTIF($D$1055:$D$1081,"="&amp;D1061)-1)/2)/26*100</x:f>
        <x:v>100</x:v>
      </x:c>
      <x:c r="U1061" s="12" t="n">
        <x:f t="shared" ca="1" si="70">T1061*N1061</x:f>
        <x:v>6.25</x:v>
      </x:c>
      <x:c r="V1061" s="12" t="n">
        <x:f t="shared" ca="1" si="71">U1061/9</x:f>
        <x:v>0.6944444444444444</x:v>
      </x:c>
    </x:row>
    <x:row r="1062">
      <x:c r="A1062" s="10" t="s">
        <x:v>261</x:v>
      </x:c>
      <x:c r="B1062" s="10" t="s">
        <x:v>69</x:v>
      </x:c>
      <x:c r="C1062" s="10" t="s">
        <x:v>70</x:v>
      </x:c>
      <x:c r="D1062" s="12">
        <x:v>0.96899999999999997</x:v>
      </x:c>
      <x:c r="E1062" s="10" t="s">
        <x:v>262</x:v>
      </x:c>
      <x:c r="F1062" s="10">
        <x:v>2025</x:v>
      </x:c>
      <x:c r="G1062" s="10"/>
      <x:c r="H1062" s="10" t="s">
        <x:v>263</x:v>
      </x:c>
      <x:c r="I1062" s="10" t="s">
        <x:v>264</x:v>
      </x:c>
      <x:c r="J1062" s="10" t="s">
        <x:v>265</x:v>
      </x:c>
      <x:c r="K1062" s="10" t="s">
        <x:v>54</x:v>
      </x:c>
      <x:c r="L1062" s="10" t="s">
        <x:v>254</x:v>
      </x:c>
      <x:c r="M1062" s="10" t="s">
        <x:v>255</x:v>
      </x:c>
      <x:c r="N1062" s="13">
        <x:v>6.25E-2</x:v>
      </x:c>
      <x:c r="O1062" s="13">
        <x:v>0.11111111110000001</x:v>
      </x:c>
      <x:c r="P1062" s="13">
        <x:v>6.9444444000000003E-3</x:v>
      </x:c>
      <x:c r="Q1062" s="11" t="b">
        <x:v>0</x:v>
      </x:c>
      <x:c r="R1062" s="10"/>
      <x:c r="S1062" s="10"/>
      <x:c r="T1062" s="12" t="n">
        <x:f t="shared" ca="1" si="73">(COUNTIF($D$1055:$D$1081,"&lt;"&amp;D1062)+(COUNTIF($D$1055:$D$1081,"="&amp;D1062)-1)/2)/26*100</x:f>
        <x:v>92.3076923076923</x:v>
      </x:c>
      <x:c r="U1062" s="12" t="n">
        <x:f t="shared" ca="1" si="70">T1062*N1062</x:f>
        <x:v>5.769230769230769</x:v>
      </x:c>
      <x:c r="V1062" s="12" t="n">
        <x:f t="shared" ca="1" si="71">U1062/9</x:f>
        <x:v>0.641025641025641</x:v>
      </x:c>
    </x:row>
    <x:row r="1063">
      <x:c r="A1063" s="10" t="s">
        <x:v>261</x:v>
      </x:c>
      <x:c r="B1063" s="10" t="s">
        <x:v>71</x:v>
      </x:c>
      <x:c r="C1063" s="10" t="s">
        <x:v>72</x:v>
      </x:c>
      <x:c r="D1063" s="12">
        <x:v>0.746</x:v>
      </x:c>
      <x:c r="E1063" s="10" t="s">
        <x:v>262</x:v>
      </x:c>
      <x:c r="F1063" s="10">
        <x:v>2025</x:v>
      </x:c>
      <x:c r="G1063" s="10"/>
      <x:c r="H1063" s="10" t="s">
        <x:v>263</x:v>
      </x:c>
      <x:c r="I1063" s="10" t="s">
        <x:v>264</x:v>
      </x:c>
      <x:c r="J1063" s="10" t="s">
        <x:v>265</x:v>
      </x:c>
      <x:c r="K1063" s="10" t="s">
        <x:v>54</x:v>
      </x:c>
      <x:c r="L1063" s="10" t="s">
        <x:v>254</x:v>
      </x:c>
      <x:c r="M1063" s="10" t="s">
        <x:v>255</x:v>
      </x:c>
      <x:c r="N1063" s="13">
        <x:v>6.25E-2</x:v>
      </x:c>
      <x:c r="O1063" s="13">
        <x:v>0.11111111110000001</x:v>
      </x:c>
      <x:c r="P1063" s="13">
        <x:v>6.9444444000000003E-3</x:v>
      </x:c>
      <x:c r="Q1063" s="11" t="b">
        <x:v>0</x:v>
      </x:c>
      <x:c r="R1063" s="10"/>
      <x:c r="S1063" s="10"/>
      <x:c r="T1063" s="12" t="n">
        <x:f t="shared" ca="1" si="73">(COUNTIF($D$1055:$D$1081,"&lt;"&amp;D1063)+(COUNTIF($D$1055:$D$1081,"="&amp;D1063)-1)/2)/26*100</x:f>
        <x:v>11.538461538461538</x:v>
      </x:c>
      <x:c r="U1063" s="12" t="n">
        <x:f t="shared" ca="1" si="70">T1063*N1063</x:f>
        <x:v>0.7211538461538461</x:v>
      </x:c>
      <x:c r="V1063" s="12" t="n">
        <x:f t="shared" ca="1" si="71">U1063/9</x:f>
        <x:v>0.08012820512820512</x:v>
      </x:c>
    </x:row>
    <x:row r="1064">
      <x:c r="A1064" s="10" t="s">
        <x:v>261</x:v>
      </x:c>
      <x:c r="B1064" s="10" t="s">
        <x:v>73</x:v>
      </x:c>
      <x:c r="C1064" s="10" t="s">
        <x:v>74</x:v>
      </x:c>
      <x:c r="D1064" s="12">
        <x:v>0.93700000000000006</x:v>
      </x:c>
      <x:c r="E1064" s="10" t="s">
        <x:v>262</x:v>
      </x:c>
      <x:c r="F1064" s="10">
        <x:v>2025</x:v>
      </x:c>
      <x:c r="G1064" s="10"/>
      <x:c r="H1064" s="10" t="s">
        <x:v>263</x:v>
      </x:c>
      <x:c r="I1064" s="10" t="s">
        <x:v>264</x:v>
      </x:c>
      <x:c r="J1064" s="10" t="s">
        <x:v>265</x:v>
      </x:c>
      <x:c r="K1064" s="10" t="s">
        <x:v>54</x:v>
      </x:c>
      <x:c r="L1064" s="10" t="s">
        <x:v>254</x:v>
      </x:c>
      <x:c r="M1064" s="10" t="s">
        <x:v>255</x:v>
      </x:c>
      <x:c r="N1064" s="13">
        <x:v>6.25E-2</x:v>
      </x:c>
      <x:c r="O1064" s="13">
        <x:v>0.11111111110000001</x:v>
      </x:c>
      <x:c r="P1064" s="13">
        <x:v>6.9444444000000003E-3</x:v>
      </x:c>
      <x:c r="Q1064" s="11" t="b">
        <x:v>0</x:v>
      </x:c>
      <x:c r="R1064" s="10"/>
      <x:c r="S1064" s="10"/>
      <x:c r="T1064" s="12" t="n">
        <x:f t="shared" ca="1" si="73">(COUNTIF($D$1055:$D$1081,"&lt;"&amp;D1064)+(COUNTIF($D$1055:$D$1081,"="&amp;D1064)-1)/2)/26*100</x:f>
        <x:v>61.53846153846154</x:v>
      </x:c>
      <x:c r="U1064" s="12" t="n">
        <x:f t="shared" ca="1" si="70">T1064*N1064</x:f>
        <x:v>3.8461538461538463</x:v>
      </x:c>
      <x:c r="V1064" s="12" t="n">
        <x:f t="shared" ca="1" si="71">U1064/9</x:f>
        <x:v>0.4273504273504274</x:v>
      </x:c>
    </x:row>
    <x:row r="1065">
      <x:c r="A1065" s="10" t="s">
        <x:v>261</x:v>
      </x:c>
      <x:c r="B1065" s="10" t="s">
        <x:v>75</x:v>
      </x:c>
      <x:c r="C1065" s="10" t="s">
        <x:v>76</x:v>
      </x:c>
      <x:c r="D1065" s="12">
        <x:v>0.97399999999999998</x:v>
      </x:c>
      <x:c r="E1065" s="10" t="s">
        <x:v>262</x:v>
      </x:c>
      <x:c r="F1065" s="10">
        <x:v>2025</x:v>
      </x:c>
      <x:c r="G1065" s="10"/>
      <x:c r="H1065" s="10" t="s">
        <x:v>263</x:v>
      </x:c>
      <x:c r="I1065" s="10" t="s">
        <x:v>264</x:v>
      </x:c>
      <x:c r="J1065" s="10" t="s">
        <x:v>265</x:v>
      </x:c>
      <x:c r="K1065" s="10" t="s">
        <x:v>54</x:v>
      </x:c>
      <x:c r="L1065" s="10" t="s">
        <x:v>254</x:v>
      </x:c>
      <x:c r="M1065" s="10" t="s">
        <x:v>255</x:v>
      </x:c>
      <x:c r="N1065" s="13">
        <x:v>6.25E-2</x:v>
      </x:c>
      <x:c r="O1065" s="13">
        <x:v>0.11111111110000001</x:v>
      </x:c>
      <x:c r="P1065" s="13">
        <x:v>6.9444444000000003E-3</x:v>
      </x:c>
      <x:c r="Q1065" s="11" t="b">
        <x:v>0</x:v>
      </x:c>
      <x:c r="R1065" s="10"/>
      <x:c r="S1065" s="10"/>
      <x:c r="T1065" s="12" t="n">
        <x:f t="shared" ca="1" si="73">(COUNTIF($D$1055:$D$1081,"&lt;"&amp;D1065)+(COUNTIF($D$1055:$D$1081,"="&amp;D1065)-1)/2)/26*100</x:f>
        <x:v>96.15384615384616</x:v>
      </x:c>
      <x:c r="U1065" s="12" t="n">
        <x:f t="shared" ca="1" si="70">T1065*N1065</x:f>
        <x:v>6.009615384615385</x:v>
      </x:c>
      <x:c r="V1065" s="12" t="n">
        <x:f t="shared" ca="1" si="71">U1065/9</x:f>
        <x:v>0.6677350427350428</x:v>
      </x:c>
    </x:row>
    <x:row r="1066">
      <x:c r="A1066" s="10" t="s">
        <x:v>261</x:v>
      </x:c>
      <x:c r="B1066" s="10" t="s">
        <x:v>77</x:v>
      </x:c>
      <x:c r="C1066" s="10" t="s">
        <x:v>78</x:v>
      </x:c>
      <x:c r="D1066" s="12">
        <x:v>0.94499999999999995</x:v>
      </x:c>
      <x:c r="E1066" s="10" t="s">
        <x:v>262</x:v>
      </x:c>
      <x:c r="F1066" s="10">
        <x:v>2025</x:v>
      </x:c>
      <x:c r="G1066" s="10"/>
      <x:c r="H1066" s="10" t="s">
        <x:v>263</x:v>
      </x:c>
      <x:c r="I1066" s="10" t="s">
        <x:v>264</x:v>
      </x:c>
      <x:c r="J1066" s="10" t="s">
        <x:v>265</x:v>
      </x:c>
      <x:c r="K1066" s="10" t="s">
        <x:v>54</x:v>
      </x:c>
      <x:c r="L1066" s="10" t="s">
        <x:v>254</x:v>
      </x:c>
      <x:c r="M1066" s="10" t="s">
        <x:v>255</x:v>
      </x:c>
      <x:c r="N1066" s="13">
        <x:v>6.25E-2</x:v>
      </x:c>
      <x:c r="O1066" s="13">
        <x:v>0.11111111110000001</x:v>
      </x:c>
      <x:c r="P1066" s="13">
        <x:v>6.9444444000000003E-3</x:v>
      </x:c>
      <x:c r="Q1066" s="11" t="b">
        <x:v>0</x:v>
      </x:c>
      <x:c r="R1066" s="10"/>
      <x:c r="S1066" s="10"/>
      <x:c r="T1066" s="12" t="n">
        <x:f t="shared" ca="1" si="73">(COUNTIF($D$1055:$D$1081,"&lt;"&amp;D1066)+(COUNTIF($D$1055:$D$1081,"="&amp;D1066)-1)/2)/26*100</x:f>
        <x:v>69.23076923076923</x:v>
      </x:c>
      <x:c r="U1066" s="12" t="n">
        <x:f t="shared" ca="1" si="70">T1066*N1066</x:f>
        <x:v>4.326923076923077</x:v>
      </x:c>
      <x:c r="V1066" s="12" t="n">
        <x:f t="shared" ca="1" si="71">U1066/9</x:f>
        <x:v>0.4807692307692307</x:v>
      </x:c>
    </x:row>
    <x:row r="1067">
      <x:c r="A1067" s="10" t="s">
        <x:v>261</x:v>
      </x:c>
      <x:c r="B1067" s="10" t="s">
        <x:v>79</x:v>
      </x:c>
      <x:c r="C1067" s="10" t="s">
        <x:v>80</x:v>
      </x:c>
      <x:c r="D1067" s="12">
        <x:v>0.85899999999999999</x:v>
      </x:c>
      <x:c r="E1067" s="10" t="s">
        <x:v>262</x:v>
      </x:c>
      <x:c r="F1067" s="10">
        <x:v>2025</x:v>
      </x:c>
      <x:c r="G1067" s="10"/>
      <x:c r="H1067" s="10" t="s">
        <x:v>263</x:v>
      </x:c>
      <x:c r="I1067" s="10" t="s">
        <x:v>264</x:v>
      </x:c>
      <x:c r="J1067" s="10" t="s">
        <x:v>265</x:v>
      </x:c>
      <x:c r="K1067" s="10" t="s">
        <x:v>54</x:v>
      </x:c>
      <x:c r="L1067" s="10" t="s">
        <x:v>254</x:v>
      </x:c>
      <x:c r="M1067" s="10" t="s">
        <x:v>255</x:v>
      </x:c>
      <x:c r="N1067" s="13">
        <x:v>6.25E-2</x:v>
      </x:c>
      <x:c r="O1067" s="13">
        <x:v>0.11111111110000001</x:v>
      </x:c>
      <x:c r="P1067" s="13">
        <x:v>6.9444444000000003E-3</x:v>
      </x:c>
      <x:c r="Q1067" s="11" t="b">
        <x:v>0</x:v>
      </x:c>
      <x:c r="R1067" s="10"/>
      <x:c r="S1067" s="10"/>
      <x:c r="T1067" s="12" t="n">
        <x:f t="shared" ca="1" si="73">(COUNTIF($D$1055:$D$1081,"&lt;"&amp;D1067)+(COUNTIF($D$1055:$D$1081,"="&amp;D1067)-1)/2)/26*100</x:f>
        <x:v>42.30769230769231</x:v>
      </x:c>
      <x:c r="U1067" s="12" t="n">
        <x:f t="shared" ca="1" si="70">T1067*N1067</x:f>
        <x:v>2.644230769230769</x:v>
      </x:c>
      <x:c r="V1067" s="12" t="n">
        <x:f t="shared" ca="1" si="71">U1067/9</x:f>
        <x:v>0.2938034188034188</x:v>
      </x:c>
    </x:row>
    <x:row r="1068">
      <x:c r="A1068" s="10" t="s">
        <x:v>261</x:v>
      </x:c>
      <x:c r="B1068" s="10" t="s">
        <x:v>81</x:v>
      </x:c>
      <x:c r="C1068" s="10" t="s">
        <x:v>82</x:v>
      </x:c>
      <x:c r="D1068" s="12">
        <x:v>0.67800000000000005</x:v>
      </x:c>
      <x:c r="E1068" s="10" t="s">
        <x:v>262</x:v>
      </x:c>
      <x:c r="F1068" s="10">
        <x:v>2025</x:v>
      </x:c>
      <x:c r="G1068" s="10"/>
      <x:c r="H1068" s="10" t="s">
        <x:v>263</x:v>
      </x:c>
      <x:c r="I1068" s="10" t="s">
        <x:v>264</x:v>
      </x:c>
      <x:c r="J1068" s="10" t="s">
        <x:v>265</x:v>
      </x:c>
      <x:c r="K1068" s="10" t="s">
        <x:v>54</x:v>
      </x:c>
      <x:c r="L1068" s="10" t="s">
        <x:v>254</x:v>
      </x:c>
      <x:c r="M1068" s="10" t="s">
        <x:v>255</x:v>
      </x:c>
      <x:c r="N1068" s="13">
        <x:v>6.25E-2</x:v>
      </x:c>
      <x:c r="O1068" s="13">
        <x:v>0.11111111110000001</x:v>
      </x:c>
      <x:c r="P1068" s="13">
        <x:v>6.9444444000000003E-3</x:v>
      </x:c>
      <x:c r="Q1068" s="11" t="b">
        <x:v>0</x:v>
      </x:c>
      <x:c r="R1068" s="10"/>
      <x:c r="S1068" s="10"/>
      <x:c r="T1068" s="12" t="n">
        <x:f t="shared" ca="1" si="73">(COUNTIF($D$1055:$D$1081,"&lt;"&amp;D1068)+(COUNTIF($D$1055:$D$1081,"="&amp;D1068)-1)/2)/26*100</x:f>
        <x:v>0</x:v>
      </x:c>
      <x:c r="U1068" s="12" t="n">
        <x:f t="shared" ca="1" si="70">T1068*N1068</x:f>
        <x:v>0</x:v>
      </x:c>
      <x:c r="V1068" s="12" t="n">
        <x:f t="shared" ca="1" si="71">U1068/9</x:f>
        <x:v>0</x:v>
      </x:c>
    </x:row>
    <x:row r="1069">
      <x:c r="A1069" s="10" t="s">
        <x:v>261</x:v>
      </x:c>
      <x:c r="B1069" s="10" t="s">
        <x:v>83</x:v>
      </x:c>
      <x:c r="C1069" s="10" t="s">
        <x:v>84</x:v>
      </x:c>
      <x:c r="D1069" s="12">
        <x:v>0.95699999999999996</x:v>
      </x:c>
      <x:c r="E1069" s="10" t="s">
        <x:v>262</x:v>
      </x:c>
      <x:c r="F1069" s="10">
        <x:v>2025</x:v>
      </x:c>
      <x:c r="G1069" s="10"/>
      <x:c r="H1069" s="10" t="s">
        <x:v>263</x:v>
      </x:c>
      <x:c r="I1069" s="10" t="s">
        <x:v>264</x:v>
      </x:c>
      <x:c r="J1069" s="10" t="s">
        <x:v>265</x:v>
      </x:c>
      <x:c r="K1069" s="10" t="s">
        <x:v>54</x:v>
      </x:c>
      <x:c r="L1069" s="10" t="s">
        <x:v>254</x:v>
      </x:c>
      <x:c r="M1069" s="10" t="s">
        <x:v>255</x:v>
      </x:c>
      <x:c r="N1069" s="13">
        <x:v>6.25E-2</x:v>
      </x:c>
      <x:c r="O1069" s="13">
        <x:v>0.11111111110000001</x:v>
      </x:c>
      <x:c r="P1069" s="13">
        <x:v>6.9444444000000003E-3</x:v>
      </x:c>
      <x:c r="Q1069" s="11" t="b">
        <x:v>0</x:v>
      </x:c>
      <x:c r="R1069" s="10"/>
      <x:c r="S1069" s="10"/>
      <x:c r="T1069" s="12" t="n">
        <x:f t="shared" ca="1" si="73">(COUNTIF($D$1055:$D$1081,"&lt;"&amp;D1069)+(COUNTIF($D$1055:$D$1081,"="&amp;D1069)-1)/2)/26*100</x:f>
        <x:v>80.76923076923077</x:v>
      </x:c>
      <x:c r="U1069" s="12" t="n">
        <x:f t="shared" ca="1" si="70">T1069*N1069</x:f>
        <x:v>5.048076923076923</x:v>
      </x:c>
      <x:c r="V1069" s="12" t="n">
        <x:f t="shared" ca="1" si="71">U1069/9</x:f>
        <x:v>0.5608974358974359</x:v>
      </x:c>
    </x:row>
    <x:row r="1070">
      <x:c r="A1070" s="10" t="s">
        <x:v>261</x:v>
      </x:c>
      <x:c r="B1070" s="10" t="s">
        <x:v>85</x:v>
      </x:c>
      <x:c r="C1070" s="10" t="s">
        <x:v>86</x:v>
      </x:c>
      <x:c r="D1070" s="12">
        <x:v>0.77300000000000002</x:v>
      </x:c>
      <x:c r="E1070" s="10" t="s">
        <x:v>262</x:v>
      </x:c>
      <x:c r="F1070" s="10">
        <x:v>2025</x:v>
      </x:c>
      <x:c r="G1070" s="10"/>
      <x:c r="H1070" s="10" t="s">
        <x:v>263</x:v>
      </x:c>
      <x:c r="I1070" s="10" t="s">
        <x:v>264</x:v>
      </x:c>
      <x:c r="J1070" s="10" t="s">
        <x:v>265</x:v>
      </x:c>
      <x:c r="K1070" s="10" t="s">
        <x:v>54</x:v>
      </x:c>
      <x:c r="L1070" s="10" t="s">
        <x:v>254</x:v>
      </x:c>
      <x:c r="M1070" s="10" t="s">
        <x:v>255</x:v>
      </x:c>
      <x:c r="N1070" s="13">
        <x:v>6.25E-2</x:v>
      </x:c>
      <x:c r="O1070" s="13">
        <x:v>0.11111111110000001</x:v>
      </x:c>
      <x:c r="P1070" s="13">
        <x:v>6.9444444000000003E-3</x:v>
      </x:c>
      <x:c r="Q1070" s="11" t="b">
        <x:v>0</x:v>
      </x:c>
      <x:c r="R1070" s="10"/>
      <x:c r="S1070" s="10"/>
      <x:c r="T1070" s="12" t="n">
        <x:f t="shared" ca="1" si="73">(COUNTIF($D$1055:$D$1081,"&lt;"&amp;D1070)+(COUNTIF($D$1055:$D$1081,"="&amp;D1070)-1)/2)/26*100</x:f>
        <x:v>19.230769230769234</x:v>
      </x:c>
      <x:c r="U1070" s="12" t="n">
        <x:f t="shared" ca="1" si="70">T1070*N1070</x:f>
        <x:v>1.201923076923077</x:v>
      </x:c>
      <x:c r="V1070" s="12" t="n">
        <x:f t="shared" ca="1" si="71">U1070/9</x:f>
        <x:v>0.13354700854700857</x:v>
      </x:c>
    </x:row>
    <x:row r="1071">
      <x:c r="A1071" s="10" t="s">
        <x:v>261</x:v>
      </x:c>
      <x:c r="B1071" s="10" t="s">
        <x:v>87</x:v>
      </x:c>
      <x:c r="C1071" s="10" t="s">
        <x:v>88</x:v>
      </x:c>
      <x:c r="D1071" s="12">
        <x:v>0.94899999999999995</x:v>
      </x:c>
      <x:c r="E1071" s="10" t="s">
        <x:v>262</x:v>
      </x:c>
      <x:c r="F1071" s="10">
        <x:v>2025</x:v>
      </x:c>
      <x:c r="G1071" s="10"/>
      <x:c r="H1071" s="10" t="s">
        <x:v>263</x:v>
      </x:c>
      <x:c r="I1071" s="10" t="s">
        <x:v>264</x:v>
      </x:c>
      <x:c r="J1071" s="10" t="s">
        <x:v>265</x:v>
      </x:c>
      <x:c r="K1071" s="10" t="s">
        <x:v>54</x:v>
      </x:c>
      <x:c r="L1071" s="10" t="s">
        <x:v>254</x:v>
      </x:c>
      <x:c r="M1071" s="10" t="s">
        <x:v>255</x:v>
      </x:c>
      <x:c r="N1071" s="13">
        <x:v>6.25E-2</x:v>
      </x:c>
      <x:c r="O1071" s="13">
        <x:v>0.11111111110000001</x:v>
      </x:c>
      <x:c r="P1071" s="13">
        <x:v>6.9444444000000003E-3</x:v>
      </x:c>
      <x:c r="Q1071" s="11" t="b">
        <x:v>0</x:v>
      </x:c>
      <x:c r="R1071" s="10"/>
      <x:c r="S1071" s="10"/>
      <x:c r="T1071" s="12" t="n">
        <x:f t="shared" ca="1" si="73">(COUNTIF($D$1055:$D$1081,"&lt;"&amp;D1071)+(COUNTIF($D$1055:$D$1081,"="&amp;D1071)-1)/2)/26*100</x:f>
        <x:v>73.07692307692307</x:v>
      </x:c>
      <x:c r="U1071" s="12" t="n">
        <x:f t="shared" ca="1" si="70">T1071*N1071</x:f>
        <x:v>4.567307692307692</x:v>
      </x:c>
      <x:c r="V1071" s="12" t="n">
        <x:f t="shared" ca="1" si="71">U1071/9</x:f>
        <x:v>0.5074786324786325</x:v>
      </x:c>
    </x:row>
    <x:row r="1072">
      <x:c r="A1072" s="10" t="s">
        <x:v>261</x:v>
      </x:c>
      <x:c r="B1072" s="10" t="s">
        <x:v>89</x:v>
      </x:c>
      <x:c r="C1072" s="10" t="s">
        <x:v>90</x:v>
      </x:c>
      <x:c r="D1072" s="12">
        <x:v>0.86699999999999999</x:v>
      </x:c>
      <x:c r="E1072" s="10" t="s">
        <x:v>262</x:v>
      </x:c>
      <x:c r="F1072" s="10">
        <x:v>2025</x:v>
      </x:c>
      <x:c r="G1072" s="10"/>
      <x:c r="H1072" s="10" t="s">
        <x:v>263</x:v>
      </x:c>
      <x:c r="I1072" s="10" t="s">
        <x:v>264</x:v>
      </x:c>
      <x:c r="J1072" s="10" t="s">
        <x:v>265</x:v>
      </x:c>
      <x:c r="K1072" s="10" t="s">
        <x:v>54</x:v>
      </x:c>
      <x:c r="L1072" s="10" t="s">
        <x:v>254</x:v>
      </x:c>
      <x:c r="M1072" s="10" t="s">
        <x:v>255</x:v>
      </x:c>
      <x:c r="N1072" s="13">
        <x:v>6.25E-2</x:v>
      </x:c>
      <x:c r="O1072" s="13">
        <x:v>0.11111111110000001</x:v>
      </x:c>
      <x:c r="P1072" s="13">
        <x:v>6.9444444000000003E-3</x:v>
      </x:c>
      <x:c r="Q1072" s="11" t="b">
        <x:v>0</x:v>
      </x:c>
      <x:c r="R1072" s="10"/>
      <x:c r="S1072" s="10"/>
      <x:c r="T1072" s="12" t="n">
        <x:f t="shared" ca="1" si="73">(COUNTIF($D$1055:$D$1081,"&lt;"&amp;D1072)+(COUNTIF($D$1055:$D$1081,"="&amp;D1072)-1)/2)/26*100</x:f>
        <x:v>46.15384615384615</x:v>
      </x:c>
      <x:c r="U1072" s="12" t="n">
        <x:f t="shared" ca="1" si="70">T1072*N1072</x:f>
        <x:v>2.8846153846153846</x:v>
      </x:c>
      <x:c r="V1072" s="12" t="n">
        <x:f t="shared" ca="1" si="71">U1072/9</x:f>
        <x:v>0.3205128205128205</x:v>
      </x:c>
    </x:row>
    <x:row r="1073">
      <x:c r="A1073" s="10" t="s">
        <x:v>261</x:v>
      </x:c>
      <x:c r="B1073" s="10" t="s">
        <x:v>91</x:v>
      </x:c>
      <x:c r="C1073" s="10" t="s">
        <x:v>92</x:v>
      </x:c>
      <x:c r="D1073" s="12">
        <x:v>0.94199999999999995</x:v>
      </x:c>
      <x:c r="E1073" s="10" t="s">
        <x:v>262</x:v>
      </x:c>
      <x:c r="F1073" s="10">
        <x:v>2025</x:v>
      </x:c>
      <x:c r="G1073" s="10"/>
      <x:c r="H1073" s="10" t="s">
        <x:v>263</x:v>
      </x:c>
      <x:c r="I1073" s="10" t="s">
        <x:v>264</x:v>
      </x:c>
      <x:c r="J1073" s="10" t="s">
        <x:v>265</x:v>
      </x:c>
      <x:c r="K1073" s="10" t="s">
        <x:v>54</x:v>
      </x:c>
      <x:c r="L1073" s="10" t="s">
        <x:v>254</x:v>
      </x:c>
      <x:c r="M1073" s="10" t="s">
        <x:v>255</x:v>
      </x:c>
      <x:c r="N1073" s="13">
        <x:v>6.25E-2</x:v>
      </x:c>
      <x:c r="O1073" s="13">
        <x:v>0.11111111110000001</x:v>
      </x:c>
      <x:c r="P1073" s="13">
        <x:v>6.9444444000000003E-3</x:v>
      </x:c>
      <x:c r="Q1073" s="11" t="b">
        <x:v>0</x:v>
      </x:c>
      <x:c r="R1073" s="10"/>
      <x:c r="S1073" s="10"/>
      <x:c r="T1073" s="12" t="n">
        <x:f t="shared" ca="1" si="73">(COUNTIF($D$1055:$D$1081,"&lt;"&amp;D1073)+(COUNTIF($D$1055:$D$1081,"="&amp;D1073)-1)/2)/26*100</x:f>
        <x:v>65.38461538461539</x:v>
      </x:c>
      <x:c r="U1073" s="12" t="n">
        <x:f t="shared" ca="1" si="70">T1073*N1073</x:f>
        <x:v>4.086538461538462</x:v>
      </x:c>
      <x:c r="V1073" s="12" t="n">
        <x:f t="shared" ca="1" si="71">U1073/9</x:f>
        <x:v>0.45405982905982906</x:v>
      </x:c>
    </x:row>
    <x:row r="1074">
      <x:c r="A1074" s="10" t="s">
        <x:v>261</x:v>
      </x:c>
      <x:c r="B1074" s="10" t="s">
        <x:v>93</x:v>
      </x:c>
      <x:c r="C1074" s="10" t="s">
        <x:v>94</x:v>
      </x:c>
      <x:c r="D1074" s="12">
        <x:v>0.78500000000000003</x:v>
      </x:c>
      <x:c r="E1074" s="10" t="s">
        <x:v>262</x:v>
      </x:c>
      <x:c r="F1074" s="10">
        <x:v>2025</x:v>
      </x:c>
      <x:c r="G1074" s="10"/>
      <x:c r="H1074" s="10" t="s">
        <x:v>263</x:v>
      </x:c>
      <x:c r="I1074" s="10" t="s">
        <x:v>264</x:v>
      </x:c>
      <x:c r="J1074" s="10" t="s">
        <x:v>265</x:v>
      </x:c>
      <x:c r="K1074" s="10" t="s">
        <x:v>54</x:v>
      </x:c>
      <x:c r="L1074" s="10" t="s">
        <x:v>254</x:v>
      </x:c>
      <x:c r="M1074" s="10" t="s">
        <x:v>255</x:v>
      </x:c>
      <x:c r="N1074" s="13">
        <x:v>6.25E-2</x:v>
      </x:c>
      <x:c r="O1074" s="13">
        <x:v>0.11111111110000001</x:v>
      </x:c>
      <x:c r="P1074" s="13">
        <x:v>6.9444444000000003E-3</x:v>
      </x:c>
      <x:c r="Q1074" s="11" t="b">
        <x:v>0</x:v>
      </x:c>
      <x:c r="R1074" s="10"/>
      <x:c r="S1074" s="10"/>
      <x:c r="T1074" s="12" t="n">
        <x:f t="shared" ca="1" si="73">(COUNTIF($D$1055:$D$1081,"&lt;"&amp;D1074)+(COUNTIF($D$1055:$D$1081,"="&amp;D1074)-1)/2)/26*100</x:f>
        <x:v>23.076923076923077</x:v>
      </x:c>
      <x:c r="U1074" s="12" t="n">
        <x:f t="shared" ca="1" si="70">T1074*N1074</x:f>
        <x:v>1.4423076923076923</x:v>
      </x:c>
      <x:c r="V1074" s="12" t="n">
        <x:f t="shared" ca="1" si="71">U1074/9</x:f>
        <x:v>0.16025641025641024</x:v>
      </x:c>
    </x:row>
    <x:row r="1075">
      <x:c r="A1075" s="10" t="s">
        <x:v>261</x:v>
      </x:c>
      <x:c r="B1075" s="10" t="s">
        <x:v>95</x:v>
      </x:c>
      <x:c r="C1075" s="10" t="s">
        <x:v>96</x:v>
      </x:c>
      <x:c r="D1075" s="12">
        <x:v>0.95099999999999996</x:v>
      </x:c>
      <x:c r="E1075" s="10" t="s">
        <x:v>262</x:v>
      </x:c>
      <x:c r="F1075" s="10">
        <x:v>2025</x:v>
      </x:c>
      <x:c r="G1075" s="10"/>
      <x:c r="H1075" s="10" t="s">
        <x:v>263</x:v>
      </x:c>
      <x:c r="I1075" s="10" t="s">
        <x:v>264</x:v>
      </x:c>
      <x:c r="J1075" s="10" t="s">
        <x:v>265</x:v>
      </x:c>
      <x:c r="K1075" s="10" t="s">
        <x:v>54</x:v>
      </x:c>
      <x:c r="L1075" s="10" t="s">
        <x:v>254</x:v>
      </x:c>
      <x:c r="M1075" s="10" t="s">
        <x:v>255</x:v>
      </x:c>
      <x:c r="N1075" s="13">
        <x:v>6.25E-2</x:v>
      </x:c>
      <x:c r="O1075" s="13">
        <x:v>0.11111111110000001</x:v>
      </x:c>
      <x:c r="P1075" s="13">
        <x:v>6.9444444000000003E-3</x:v>
      </x:c>
      <x:c r="Q1075" s="11" t="b">
        <x:v>0</x:v>
      </x:c>
      <x:c r="R1075" s="10"/>
      <x:c r="S1075" s="10"/>
      <x:c r="T1075" s="12" t="n">
        <x:f t="shared" ca="1" si="73">(COUNTIF($D$1055:$D$1081,"&lt;"&amp;D1075)+(COUNTIF($D$1055:$D$1081,"="&amp;D1075)-1)/2)/26*100</x:f>
        <x:v>76.92307692307693</x:v>
      </x:c>
      <x:c r="U1075" s="12" t="n">
        <x:f t="shared" ca="1" si="70">T1075*N1075</x:f>
        <x:v>4.807692307692308</x:v>
      </x:c>
      <x:c r="V1075" s="12" t="n">
        <x:f t="shared" ca="1" si="71">U1075/9</x:f>
        <x:v>0.5341880341880343</x:v>
      </x:c>
    </x:row>
    <x:row r="1076">
      <x:c r="A1076" s="10" t="s">
        <x:v>261</x:v>
      </x:c>
      <x:c r="B1076" s="10" t="s">
        <x:v>97</x:v>
      </x:c>
      <x:c r="C1076" s="10" t="s">
        <x:v>98</x:v>
      </x:c>
      <x:c r="D1076" s="12">
        <x:v>0.71399999999999997</x:v>
      </x:c>
      <x:c r="E1076" s="10" t="s">
        <x:v>262</x:v>
      </x:c>
      <x:c r="F1076" s="10">
        <x:v>2025</x:v>
      </x:c>
      <x:c r="G1076" s="10"/>
      <x:c r="H1076" s="10" t="s">
        <x:v>263</x:v>
      </x:c>
      <x:c r="I1076" s="10" t="s">
        <x:v>264</x:v>
      </x:c>
      <x:c r="J1076" s="10" t="s">
        <x:v>265</x:v>
      </x:c>
      <x:c r="K1076" s="10" t="s">
        <x:v>54</x:v>
      </x:c>
      <x:c r="L1076" s="10" t="s">
        <x:v>254</x:v>
      </x:c>
      <x:c r="M1076" s="10" t="s">
        <x:v>255</x:v>
      </x:c>
      <x:c r="N1076" s="13">
        <x:v>6.25E-2</x:v>
      </x:c>
      <x:c r="O1076" s="13">
        <x:v>0.11111111110000001</x:v>
      </x:c>
      <x:c r="P1076" s="13">
        <x:v>6.9444444000000003E-3</x:v>
      </x:c>
      <x:c r="Q1076" s="11" t="b">
        <x:v>0</x:v>
      </x:c>
      <x:c r="R1076" s="10"/>
      <x:c r="S1076" s="10"/>
      <x:c r="T1076" s="12" t="n">
        <x:f t="shared" ca="1" si="73">(COUNTIF($D$1055:$D$1081,"&lt;"&amp;D1076)+(COUNTIF($D$1055:$D$1081,"="&amp;D1076)-1)/2)/26*100</x:f>
        <x:v>3.8461538461538463</x:v>
      </x:c>
      <x:c r="U1076" s="12" t="n">
        <x:f t="shared" ca="1" si="70">T1076*N1076</x:f>
        <x:v>0.2403846153846154</x:v>
      </x:c>
      <x:c r="V1076" s="12" t="n">
        <x:f t="shared" ca="1" si="71">U1076/9</x:f>
        <x:v>0.02670940170940171</x:v>
      </x:c>
    </x:row>
    <x:row r="1077">
      <x:c r="A1077" s="10" t="s">
        <x:v>261</x:v>
      </x:c>
      <x:c r="B1077" s="10" t="s">
        <x:v>99</x:v>
      </x:c>
      <x:c r="C1077" s="10" t="s">
        <x:v>100</x:v>
      </x:c>
      <x:c r="D1077" s="12">
        <x:v>0.91900000000000004</x:v>
      </x:c>
      <x:c r="E1077" s="10" t="s">
        <x:v>262</x:v>
      </x:c>
      <x:c r="F1077" s="10">
        <x:v>2025</x:v>
      </x:c>
      <x:c r="G1077" s="10"/>
      <x:c r="H1077" s="10" t="s">
        <x:v>263</x:v>
      </x:c>
      <x:c r="I1077" s="10" t="s">
        <x:v>264</x:v>
      </x:c>
      <x:c r="J1077" s="10" t="s">
        <x:v>265</x:v>
      </x:c>
      <x:c r="K1077" s="10" t="s">
        <x:v>54</x:v>
      </x:c>
      <x:c r="L1077" s="10" t="s">
        <x:v>254</x:v>
      </x:c>
      <x:c r="M1077" s="10" t="s">
        <x:v>255</x:v>
      </x:c>
      <x:c r="N1077" s="13">
        <x:v>6.25E-2</x:v>
      </x:c>
      <x:c r="O1077" s="13">
        <x:v>0.11111111110000001</x:v>
      </x:c>
      <x:c r="P1077" s="13">
        <x:v>6.9444444000000003E-3</x:v>
      </x:c>
      <x:c r="Q1077" s="11" t="b">
        <x:v>0</x:v>
      </x:c>
      <x:c r="R1077" s="10"/>
      <x:c r="S1077" s="10"/>
      <x:c r="T1077" s="12" t="n">
        <x:f t="shared" ca="1" si="73">(COUNTIF($D$1055:$D$1081,"&lt;"&amp;D1077)+(COUNTIF($D$1055:$D$1081,"="&amp;D1077)-1)/2)/26*100</x:f>
        <x:v>53.84615384615385</x:v>
      </x:c>
      <x:c r="U1077" s="12" t="n">
        <x:f t="shared" ca="1" si="70">T1077*N1077</x:f>
        <x:v>3.3653846153846154</x:v>
      </x:c>
      <x:c r="V1077" s="12" t="n">
        <x:f t="shared" ca="1" si="71">U1077/9</x:f>
        <x:v>0.37393162393162394</x:v>
      </x:c>
    </x:row>
    <x:row r="1078">
      <x:c r="A1078" s="10" t="s">
        <x:v>261</x:v>
      </x:c>
      <x:c r="B1078" s="10" t="s">
        <x:v>101</x:v>
      </x:c>
      <x:c r="C1078" s="10" t="s">
        <x:v>102</x:v>
      </x:c>
      <x:c r="D1078" s="12">
        <x:v>0.745</x:v>
      </x:c>
      <x:c r="E1078" s="10" t="s">
        <x:v>262</x:v>
      </x:c>
      <x:c r="F1078" s="10">
        <x:v>2025</x:v>
      </x:c>
      <x:c r="G1078" s="10"/>
      <x:c r="H1078" s="10" t="s">
        <x:v>263</x:v>
      </x:c>
      <x:c r="I1078" s="10" t="s">
        <x:v>264</x:v>
      </x:c>
      <x:c r="J1078" s="10" t="s">
        <x:v>265</x:v>
      </x:c>
      <x:c r="K1078" s="10" t="s">
        <x:v>54</x:v>
      </x:c>
      <x:c r="L1078" s="10" t="s">
        <x:v>254</x:v>
      </x:c>
      <x:c r="M1078" s="10" t="s">
        <x:v>255</x:v>
      </x:c>
      <x:c r="N1078" s="13">
        <x:v>6.25E-2</x:v>
      </x:c>
      <x:c r="O1078" s="13">
        <x:v>0.11111111110000001</x:v>
      </x:c>
      <x:c r="P1078" s="13">
        <x:v>6.9444444000000003E-3</x:v>
      </x:c>
      <x:c r="Q1078" s="11" t="b">
        <x:v>0</x:v>
      </x:c>
      <x:c r="R1078" s="10"/>
      <x:c r="S1078" s="10"/>
      <x:c r="T1078" s="12" t="n">
        <x:f t="shared" ca="1" si="73">(COUNTIF($D$1055:$D$1081,"&lt;"&amp;D1078)+(COUNTIF($D$1055:$D$1081,"="&amp;D1078)-1)/2)/26*100</x:f>
        <x:v>7.6923076923076925</x:v>
      </x:c>
      <x:c r="U1078" s="12" t="n">
        <x:f t="shared" ca="1" si="70">T1078*N1078</x:f>
        <x:v>0.4807692307692308</x:v>
      </x:c>
      <x:c r="V1078" s="12" t="n">
        <x:f t="shared" ca="1" si="71">U1078/9</x:f>
        <x:v>0.05341880341880342</x:v>
      </x:c>
    </x:row>
    <x:row r="1079">
      <x:c r="A1079" s="10" t="s">
        <x:v>261</x:v>
      </x:c>
      <x:c r="B1079" s="10" t="s">
        <x:v>103</x:v>
      </x:c>
      <x:c r="C1079" s="10" t="s">
        <x:v>104</x:v>
      </x:c>
      <x:c r="D1079" s="12">
        <x:v>0.96599999999999997</x:v>
      </x:c>
      <x:c r="E1079" s="10" t="s">
        <x:v>262</x:v>
      </x:c>
      <x:c r="F1079" s="10">
        <x:v>2025</x:v>
      </x:c>
      <x:c r="G1079" s="10"/>
      <x:c r="H1079" s="10" t="s">
        <x:v>263</x:v>
      </x:c>
      <x:c r="I1079" s="10" t="s">
        <x:v>264</x:v>
      </x:c>
      <x:c r="J1079" s="10" t="s">
        <x:v>265</x:v>
      </x:c>
      <x:c r="K1079" s="10" t="s">
        <x:v>54</x:v>
      </x:c>
      <x:c r="L1079" s="10" t="s">
        <x:v>254</x:v>
      </x:c>
      <x:c r="M1079" s="10" t="s">
        <x:v>255</x:v>
      </x:c>
      <x:c r="N1079" s="13">
        <x:v>6.25E-2</x:v>
      </x:c>
      <x:c r="O1079" s="13">
        <x:v>0.11111111110000001</x:v>
      </x:c>
      <x:c r="P1079" s="13">
        <x:v>6.9444444000000003E-3</x:v>
      </x:c>
      <x:c r="Q1079" s="11" t="b">
        <x:v>0</x:v>
      </x:c>
      <x:c r="R1079" s="10"/>
      <x:c r="S1079" s="10"/>
      <x:c r="T1079" s="12" t="n">
        <x:f t="shared" ca="1" si="73">(COUNTIF($D$1055:$D$1081,"&lt;"&amp;D1079)+(COUNTIF($D$1055:$D$1081,"="&amp;D1079)-1)/2)/26*100</x:f>
        <x:v>88.46153846153845</x:v>
      </x:c>
      <x:c r="U1079" s="12" t="n">
        <x:f t="shared" ca="1" si="70">T1079*N1079</x:f>
        <x:v>5.528846153846153</x:v>
      </x:c>
      <x:c r="V1079" s="12" t="n">
        <x:f t="shared" ca="1" si="71">U1079/9</x:f>
        <x:v>0.6143162393162392</x:v>
      </x:c>
    </x:row>
    <x:row r="1080">
      <x:c r="A1080" s="10" t="s">
        <x:v>261</x:v>
      </x:c>
      <x:c r="B1080" s="10" t="s">
        <x:v>105</x:v>
      </x:c>
      <x:c r="C1080" s="10" t="s">
        <x:v>106</x:v>
      </x:c>
      <x:c r="D1080" s="12">
        <x:v>0.76300000000000001</x:v>
      </x:c>
      <x:c r="E1080" s="10" t="s">
        <x:v>262</x:v>
      </x:c>
      <x:c r="F1080" s="10">
        <x:v>2025</x:v>
      </x:c>
      <x:c r="G1080" s="10"/>
      <x:c r="H1080" s="10" t="s">
        <x:v>263</x:v>
      </x:c>
      <x:c r="I1080" s="10" t="s">
        <x:v>264</x:v>
      </x:c>
      <x:c r="J1080" s="10" t="s">
        <x:v>265</x:v>
      </x:c>
      <x:c r="K1080" s="10" t="s">
        <x:v>54</x:v>
      </x:c>
      <x:c r="L1080" s="10" t="s">
        <x:v>254</x:v>
      </x:c>
      <x:c r="M1080" s="10" t="s">
        <x:v>255</x:v>
      </x:c>
      <x:c r="N1080" s="13">
        <x:v>6.25E-2</x:v>
      </x:c>
      <x:c r="O1080" s="13">
        <x:v>0.11111111110000001</x:v>
      </x:c>
      <x:c r="P1080" s="13">
        <x:v>6.9444444000000003E-3</x:v>
      </x:c>
      <x:c r="Q1080" s="11" t="b">
        <x:v>0</x:v>
      </x:c>
      <x:c r="R1080" s="10"/>
      <x:c r="S1080" s="10"/>
      <x:c r="T1080" s="12" t="n">
        <x:f t="shared" ca="1" si="73">(COUNTIF($D$1055:$D$1081,"&lt;"&amp;D1080)+(COUNTIF($D$1055:$D$1081,"="&amp;D1080)-1)/2)/26*100</x:f>
        <x:v>15.384615384615385</x:v>
      </x:c>
      <x:c r="U1080" s="12" t="n">
        <x:f t="shared" ca="1" si="70">T1080*N1080</x:f>
        <x:v>0.9615384615384616</x:v>
      </x:c>
      <x:c r="V1080" s="12" t="n">
        <x:f t="shared" ca="1" si="71">U1080/9</x:f>
        <x:v>0.10683760683760685</x:v>
      </x:c>
    </x:row>
    <x:row r="1081">
      <x:c r="A1081" s="10" t="s">
        <x:v>261</x:v>
      </x:c>
      <x:c r="B1081" s="10" t="s">
        <x:v>107</x:v>
      </x:c>
      <x:c r="C1081" s="10" t="s">
        <x:v>108</x:v>
      </x:c>
      <x:c r="D1081" s="12">
        <x:v>0.81100000000000005</x:v>
      </x:c>
      <x:c r="E1081" s="10" t="s">
        <x:v>262</x:v>
      </x:c>
      <x:c r="F1081" s="10">
        <x:v>2025</x:v>
      </x:c>
      <x:c r="G1081" s="10"/>
      <x:c r="H1081" s="10" t="s">
        <x:v>263</x:v>
      </x:c>
      <x:c r="I1081" s="10" t="s">
        <x:v>264</x:v>
      </x:c>
      <x:c r="J1081" s="10" t="s">
        <x:v>265</x:v>
      </x:c>
      <x:c r="K1081" s="10" t="s">
        <x:v>54</x:v>
      </x:c>
      <x:c r="L1081" s="10" t="s">
        <x:v>254</x:v>
      </x:c>
      <x:c r="M1081" s="10" t="s">
        <x:v>255</x:v>
      </x:c>
      <x:c r="N1081" s="13">
        <x:v>6.25E-2</x:v>
      </x:c>
      <x:c r="O1081" s="13">
        <x:v>0.11111111110000001</x:v>
      </x:c>
      <x:c r="P1081" s="13">
        <x:v>6.9444444000000003E-3</x:v>
      </x:c>
      <x:c r="Q1081" s="11" t="b">
        <x:v>0</x:v>
      </x:c>
      <x:c r="R1081" s="10"/>
      <x:c r="S1081" s="10"/>
      <x:c r="T1081" s="12" t="n">
        <x:f t="shared" ca="1" si="73">(COUNTIF($D$1055:$D$1081,"&lt;"&amp;D1081)+(COUNTIF($D$1055:$D$1081,"="&amp;D1081)-1)/2)/26*100</x:f>
        <x:v>30.76923076923077</x:v>
      </x:c>
      <x:c r="U1081" s="12" t="n">
        <x:f t="shared" ca="1" si="70">T1081*N1081</x:f>
        <x:v>1.9230769230769231</x:v>
      </x:c>
      <x:c r="V1081" s="12" t="n">
        <x:f t="shared" ca="1" si="71">U1081/9</x:f>
        <x:v>0.2136752136752137</x:v>
      </x:c>
    </x:row>
    <x:row r="1082">
      <x:c r="A1082" s="10" t="s">
        <x:v>266</x:v>
      </x:c>
      <x:c r="B1082" s="10" t="s">
        <x:v>48</x:v>
      </x:c>
      <x:c r="C1082" s="10" t="s">
        <x:v>49</x:v>
      </x:c>
      <x:c r="D1082" s="12">
        <x:v>0.90400000000000003</x:v>
      </x:c>
      <x:c r="E1082" s="10" t="s">
        <x:v>262</x:v>
      </x:c>
      <x:c r="F1082" s="10">
        <x:v>2025</x:v>
      </x:c>
      <x:c r="G1082" s="10"/>
      <x:c r="H1082" s="10" t="s">
        <x:v>263</x:v>
      </x:c>
      <x:c r="I1082" s="10" t="s">
        <x:v>264</x:v>
      </x:c>
      <x:c r="J1082" s="10" t="s">
        <x:v>267</x:v>
      </x:c>
      <x:c r="K1082" s="10" t="s">
        <x:v>54</x:v>
      </x:c>
      <x:c r="L1082" s="10" t="s">
        <x:v>254</x:v>
      </x:c>
      <x:c r="M1082" s="10" t="s">
        <x:v>255</x:v>
      </x:c>
      <x:c r="N1082" s="13">
        <x:v>6.25E-2</x:v>
      </x:c>
      <x:c r="O1082" s="13">
        <x:v>0.11111111110000001</x:v>
      </x:c>
      <x:c r="P1082" s="13">
        <x:v>6.9444444000000003E-3</x:v>
      </x:c>
      <x:c r="Q1082" s="11" t="b">
        <x:v>0</x:v>
      </x:c>
      <x:c r="R1082" s="10"/>
      <x:c r="S1082" s="10"/>
      <x:c r="T1082" s="12" t="n">
        <x:f t="shared" ref="T1082:T1108" ca="1" si="74">(COUNTIF($D$1082:$D$1108,"&lt;"&amp;D1082)+(COUNTIF($D$1082:$D$1108,"="&amp;D1082)-1)/2)/26*100</x:f>
        <x:v>53.84615384615385</x:v>
      </x:c>
      <x:c r="U1082" s="12" t="n">
        <x:f t="shared" ca="1" si="70">T1082*N1082</x:f>
        <x:v>3.3653846153846154</x:v>
      </x:c>
      <x:c r="V1082" s="12" t="n">
        <x:f t="shared" ca="1" si="71">U1082/9</x:f>
        <x:v>0.37393162393162394</x:v>
      </x:c>
    </x:row>
    <x:row r="1083">
      <x:c r="A1083" s="10" t="s">
        <x:v>266</x:v>
      </x:c>
      <x:c r="B1083" s="10" t="s">
        <x:v>57</x:v>
      </x:c>
      <x:c r="C1083" s="10" t="s">
        <x:v>58</x:v>
      </x:c>
      <x:c r="D1083" s="12">
        <x:v>0.88900000000000001</x:v>
      </x:c>
      <x:c r="E1083" s="10" t="s">
        <x:v>262</x:v>
      </x:c>
      <x:c r="F1083" s="10">
        <x:v>2025</x:v>
      </x:c>
      <x:c r="G1083" s="10"/>
      <x:c r="H1083" s="10" t="s">
        <x:v>263</x:v>
      </x:c>
      <x:c r="I1083" s="10" t="s">
        <x:v>264</x:v>
      </x:c>
      <x:c r="J1083" s="10" t="s">
        <x:v>267</x:v>
      </x:c>
      <x:c r="K1083" s="10" t="s">
        <x:v>54</x:v>
      </x:c>
      <x:c r="L1083" s="10" t="s">
        <x:v>254</x:v>
      </x:c>
      <x:c r="M1083" s="10" t="s">
        <x:v>255</x:v>
      </x:c>
      <x:c r="N1083" s="13">
        <x:v>6.25E-2</x:v>
      </x:c>
      <x:c r="O1083" s="13">
        <x:v>0.11111111110000001</x:v>
      </x:c>
      <x:c r="P1083" s="13">
        <x:v>6.9444444000000003E-3</x:v>
      </x:c>
      <x:c r="Q1083" s="11" t="b">
        <x:v>0</x:v>
      </x:c>
      <x:c r="R1083" s="10"/>
      <x:c r="S1083" s="10"/>
      <x:c r="T1083" s="12" t="n">
        <x:f t="shared" ca="1" si="74">(COUNTIF($D$1082:$D$1108,"&lt;"&amp;D1083)+(COUNTIF($D$1082:$D$1108,"="&amp;D1083)-1)/2)/26*100</x:f>
        <x:v>46.15384615384615</x:v>
      </x:c>
      <x:c r="U1083" s="12" t="n">
        <x:f t="shared" ca="1" si="70">T1083*N1083</x:f>
        <x:v>2.8846153846153846</x:v>
      </x:c>
      <x:c r="V1083" s="12" t="n">
        <x:f t="shared" ca="1" si="71">U1083/9</x:f>
        <x:v>0.3205128205128205</x:v>
      </x:c>
    </x:row>
    <x:row r="1084">
      <x:c r="A1084" s="10" t="s">
        <x:v>266</x:v>
      </x:c>
      <x:c r="B1084" s="10" t="s">
        <x:v>59</x:v>
      </x:c>
      <x:c r="C1084" s="10" t="s">
        <x:v>60</x:v>
      </x:c>
      <x:c r="D1084" s="12">
        <x:v>0.9</x:v>
      </x:c>
      <x:c r="E1084" s="10" t="s">
        <x:v>262</x:v>
      </x:c>
      <x:c r="F1084" s="10">
        <x:v>2025</x:v>
      </x:c>
      <x:c r="G1084" s="10"/>
      <x:c r="H1084" s="10" t="s">
        <x:v>263</x:v>
      </x:c>
      <x:c r="I1084" s="10" t="s">
        <x:v>264</x:v>
      </x:c>
      <x:c r="J1084" s="10" t="s">
        <x:v>267</x:v>
      </x:c>
      <x:c r="K1084" s="10" t="s">
        <x:v>54</x:v>
      </x:c>
      <x:c r="L1084" s="10" t="s">
        <x:v>254</x:v>
      </x:c>
      <x:c r="M1084" s="10" t="s">
        <x:v>255</x:v>
      </x:c>
      <x:c r="N1084" s="13">
        <x:v>6.25E-2</x:v>
      </x:c>
      <x:c r="O1084" s="13">
        <x:v>0.11111111110000001</x:v>
      </x:c>
      <x:c r="P1084" s="13">
        <x:v>6.9444444000000003E-3</x:v>
      </x:c>
      <x:c r="Q1084" s="11" t="b">
        <x:v>0</x:v>
      </x:c>
      <x:c r="R1084" s="10"/>
      <x:c r="S1084" s="10"/>
      <x:c r="T1084" s="12" t="n">
        <x:f t="shared" ca="1" si="74">(COUNTIF($D$1082:$D$1108,"&lt;"&amp;D1084)+(COUNTIF($D$1082:$D$1108,"="&amp;D1084)-1)/2)/26*100</x:f>
        <x:v>50</x:v>
      </x:c>
      <x:c r="U1084" s="12" t="n">
        <x:f t="shared" ca="1" si="70">T1084*N1084</x:f>
        <x:v>3.125</x:v>
      </x:c>
      <x:c r="V1084" s="12" t="n">
        <x:f t="shared" ca="1" si="71">U1084/9</x:f>
        <x:v>0.3472222222222222</x:v>
      </x:c>
    </x:row>
    <x:row r="1085">
      <x:c r="A1085" s="10" t="s">
        <x:v>266</x:v>
      </x:c>
      <x:c r="B1085" s="10" t="s">
        <x:v>61</x:v>
      </x:c>
      <x:c r="C1085" s="10" t="s">
        <x:v>62</x:v>
      </x:c>
      <x:c r="D1085" s="12">
        <x:v>0.81699999999999995</x:v>
      </x:c>
      <x:c r="E1085" s="10" t="s">
        <x:v>262</x:v>
      </x:c>
      <x:c r="F1085" s="10">
        <x:v>2025</x:v>
      </x:c>
      <x:c r="G1085" s="10"/>
      <x:c r="H1085" s="10" t="s">
        <x:v>263</x:v>
      </x:c>
      <x:c r="I1085" s="10" t="s">
        <x:v>264</x:v>
      </x:c>
      <x:c r="J1085" s="10" t="s">
        <x:v>267</x:v>
      </x:c>
      <x:c r="K1085" s="10" t="s">
        <x:v>54</x:v>
      </x:c>
      <x:c r="L1085" s="10" t="s">
        <x:v>254</x:v>
      </x:c>
      <x:c r="M1085" s="10" t="s">
        <x:v>255</x:v>
      </x:c>
      <x:c r="N1085" s="13">
        <x:v>6.25E-2</x:v>
      </x:c>
      <x:c r="O1085" s="13">
        <x:v>0.11111111110000001</x:v>
      </x:c>
      <x:c r="P1085" s="13">
        <x:v>6.9444444000000003E-3</x:v>
      </x:c>
      <x:c r="Q1085" s="11" t="b">
        <x:v>0</x:v>
      </x:c>
      <x:c r="R1085" s="10"/>
      <x:c r="S1085" s="10"/>
      <x:c r="T1085" s="12" t="n">
        <x:f t="shared" ca="1" si="74">(COUNTIF($D$1082:$D$1108,"&lt;"&amp;D1085)+(COUNTIF($D$1082:$D$1108,"="&amp;D1085)-1)/2)/26*100</x:f>
        <x:v>19.230769230769234</x:v>
      </x:c>
      <x:c r="U1085" s="12" t="n">
        <x:f t="shared" ca="1" si="70">T1085*N1085</x:f>
        <x:v>1.201923076923077</x:v>
      </x:c>
      <x:c r="V1085" s="12" t="n">
        <x:f t="shared" ca="1" si="71">U1085/9</x:f>
        <x:v>0.13354700854700857</x:v>
      </x:c>
    </x:row>
    <x:row r="1086">
      <x:c r="A1086" s="10" t="s">
        <x:v>266</x:v>
      </x:c>
      <x:c r="B1086" s="10" t="s">
        <x:v>63</x:v>
      </x:c>
      <x:c r="C1086" s="10" t="s">
        <x:v>64</x:v>
      </x:c>
      <x:c r="D1086" s="12">
        <x:v>0.92900000000000005</x:v>
      </x:c>
      <x:c r="E1086" s="10" t="s">
        <x:v>262</x:v>
      </x:c>
      <x:c r="F1086" s="10">
        <x:v>2025</x:v>
      </x:c>
      <x:c r="G1086" s="10"/>
      <x:c r="H1086" s="10" t="s">
        <x:v>263</x:v>
      </x:c>
      <x:c r="I1086" s="10" t="s">
        <x:v>264</x:v>
      </x:c>
      <x:c r="J1086" s="10" t="s">
        <x:v>267</x:v>
      </x:c>
      <x:c r="K1086" s="10" t="s">
        <x:v>54</x:v>
      </x:c>
      <x:c r="L1086" s="10" t="s">
        <x:v>254</x:v>
      </x:c>
      <x:c r="M1086" s="10" t="s">
        <x:v>255</x:v>
      </x:c>
      <x:c r="N1086" s="13">
        <x:v>6.25E-2</x:v>
      </x:c>
      <x:c r="O1086" s="13">
        <x:v>0.11111111110000001</x:v>
      </x:c>
      <x:c r="P1086" s="13">
        <x:v>6.9444444000000003E-3</x:v>
      </x:c>
      <x:c r="Q1086" s="11" t="b">
        <x:v>0</x:v>
      </x:c>
      <x:c r="R1086" s="10"/>
      <x:c r="S1086" s="10"/>
      <x:c r="T1086" s="12" t="n">
        <x:f t="shared" ca="1" si="74">(COUNTIF($D$1082:$D$1108,"&lt;"&amp;D1086)+(COUNTIF($D$1082:$D$1108,"="&amp;D1086)-1)/2)/26*100</x:f>
        <x:v>73.07692307692307</x:v>
      </x:c>
      <x:c r="U1086" s="12" t="n">
        <x:f t="shared" ca="1" si="70">T1086*N1086</x:f>
        <x:v>4.567307692307692</x:v>
      </x:c>
      <x:c r="V1086" s="12" t="n">
        <x:f t="shared" ca="1" si="71">U1086/9</x:f>
        <x:v>0.5074786324786325</x:v>
      </x:c>
    </x:row>
    <x:row r="1087">
      <x:c r="A1087" s="10" t="s">
        <x:v>266</x:v>
      </x:c>
      <x:c r="B1087" s="10" t="s">
        <x:v>65</x:v>
      </x:c>
      <x:c r="C1087" s="10" t="s">
        <x:v>66</x:v>
      </x:c>
      <x:c r="D1087" s="12">
        <x:v>0.98099999999999998</x:v>
      </x:c>
      <x:c r="E1087" s="10" t="s">
        <x:v>262</x:v>
      </x:c>
      <x:c r="F1087" s="10">
        <x:v>2025</x:v>
      </x:c>
      <x:c r="G1087" s="10"/>
      <x:c r="H1087" s="10" t="s">
        <x:v>263</x:v>
      </x:c>
      <x:c r="I1087" s="10" t="s">
        <x:v>264</x:v>
      </x:c>
      <x:c r="J1087" s="10" t="s">
        <x:v>267</x:v>
      </x:c>
      <x:c r="K1087" s="10" t="s">
        <x:v>54</x:v>
      </x:c>
      <x:c r="L1087" s="10" t="s">
        <x:v>254</x:v>
      </x:c>
      <x:c r="M1087" s="10" t="s">
        <x:v>255</x:v>
      </x:c>
      <x:c r="N1087" s="13">
        <x:v>6.25E-2</x:v>
      </x:c>
      <x:c r="O1087" s="13">
        <x:v>0.11111111110000001</x:v>
      </x:c>
      <x:c r="P1087" s="13">
        <x:v>6.9444444000000003E-3</x:v>
      </x:c>
      <x:c r="Q1087" s="11" t="b">
        <x:v>0</x:v>
      </x:c>
      <x:c r="R1087" s="10"/>
      <x:c r="S1087" s="10"/>
      <x:c r="T1087" s="12" t="n">
        <x:f t="shared" ca="1" si="74">(COUNTIF($D$1082:$D$1108,"&lt;"&amp;D1087)+(COUNTIF($D$1082:$D$1108,"="&amp;D1087)-1)/2)/26*100</x:f>
        <x:v>96.15384615384616</x:v>
      </x:c>
      <x:c r="U1087" s="12" t="n">
        <x:f t="shared" ca="1" si="70">T1087*N1087</x:f>
        <x:v>6.009615384615385</x:v>
      </x:c>
      <x:c r="V1087" s="12" t="n">
        <x:f t="shared" ca="1" si="71">U1087/9</x:f>
        <x:v>0.6677350427350428</x:v>
      </x:c>
    </x:row>
    <x:row r="1088">
      <x:c r="A1088" s="10" t="s">
        <x:v>266</x:v>
      </x:c>
      <x:c r="B1088" s="10" t="s">
        <x:v>67</x:v>
      </x:c>
      <x:c r="C1088" s="10" t="s">
        <x:v>68</x:v>
      </x:c>
      <x:c r="D1088" s="12">
        <x:v>0.97699999999999998</x:v>
      </x:c>
      <x:c r="E1088" s="10" t="s">
        <x:v>262</x:v>
      </x:c>
      <x:c r="F1088" s="10">
        <x:v>2025</x:v>
      </x:c>
      <x:c r="G1088" s="10"/>
      <x:c r="H1088" s="10" t="s">
        <x:v>263</x:v>
      </x:c>
      <x:c r="I1088" s="10" t="s">
        <x:v>264</x:v>
      </x:c>
      <x:c r="J1088" s="10" t="s">
        <x:v>267</x:v>
      </x:c>
      <x:c r="K1088" s="10" t="s">
        <x:v>54</x:v>
      </x:c>
      <x:c r="L1088" s="10" t="s">
        <x:v>254</x:v>
      </x:c>
      <x:c r="M1088" s="10" t="s">
        <x:v>255</x:v>
      </x:c>
      <x:c r="N1088" s="13">
        <x:v>6.25E-2</x:v>
      </x:c>
      <x:c r="O1088" s="13">
        <x:v>0.11111111110000001</x:v>
      </x:c>
      <x:c r="P1088" s="13">
        <x:v>6.9444444000000003E-3</x:v>
      </x:c>
      <x:c r="Q1088" s="11" t="b">
        <x:v>0</x:v>
      </x:c>
      <x:c r="R1088" s="10"/>
      <x:c r="S1088" s="10"/>
      <x:c r="T1088" s="12" t="n">
        <x:f t="shared" ca="1" si="74">(COUNTIF($D$1082:$D$1108,"&lt;"&amp;D1088)+(COUNTIF($D$1082:$D$1108,"="&amp;D1088)-1)/2)/26*100</x:f>
        <x:v>92.3076923076923</x:v>
      </x:c>
      <x:c r="U1088" s="12" t="n">
        <x:f t="shared" ca="1" si="70">T1088*N1088</x:f>
        <x:v>5.769230769230769</x:v>
      </x:c>
      <x:c r="V1088" s="12" t="n">
        <x:f t="shared" ca="1" si="71">U1088/9</x:f>
        <x:v>0.641025641025641</x:v>
      </x:c>
    </x:row>
    <x:row r="1089">
      <x:c r="A1089" s="10" t="s">
        <x:v>266</x:v>
      </x:c>
      <x:c r="B1089" s="10" t="s">
        <x:v>69</x:v>
      </x:c>
      <x:c r="C1089" s="10" t="s">
        <x:v>70</x:v>
      </x:c>
      <x:c r="D1089" s="12">
        <x:v>0.93200000000000005</x:v>
      </x:c>
      <x:c r="E1089" s="10" t="s">
        <x:v>262</x:v>
      </x:c>
      <x:c r="F1089" s="10">
        <x:v>2025</x:v>
      </x:c>
      <x:c r="G1089" s="10"/>
      <x:c r="H1089" s="10" t="s">
        <x:v>263</x:v>
      </x:c>
      <x:c r="I1089" s="10" t="s">
        <x:v>264</x:v>
      </x:c>
      <x:c r="J1089" s="10" t="s">
        <x:v>267</x:v>
      </x:c>
      <x:c r="K1089" s="10" t="s">
        <x:v>54</x:v>
      </x:c>
      <x:c r="L1089" s="10" t="s">
        <x:v>254</x:v>
      </x:c>
      <x:c r="M1089" s="10" t="s">
        <x:v>255</x:v>
      </x:c>
      <x:c r="N1089" s="13">
        <x:v>6.25E-2</x:v>
      </x:c>
      <x:c r="O1089" s="13">
        <x:v>0.11111111110000001</x:v>
      </x:c>
      <x:c r="P1089" s="13">
        <x:v>6.9444444000000003E-3</x:v>
      </x:c>
      <x:c r="Q1089" s="11" t="b">
        <x:v>0</x:v>
      </x:c>
      <x:c r="R1089" s="10"/>
      <x:c r="S1089" s="10"/>
      <x:c r="T1089" s="12" t="n">
        <x:f t="shared" ca="1" si="74">(COUNTIF($D$1082:$D$1108,"&lt;"&amp;D1089)+(COUNTIF($D$1082:$D$1108,"="&amp;D1089)-1)/2)/26*100</x:f>
        <x:v>76.92307692307693</x:v>
      </x:c>
      <x:c r="U1089" s="12" t="n">
        <x:f t="shared" ca="1" si="70">T1089*N1089</x:f>
        <x:v>4.807692307692308</x:v>
      </x:c>
      <x:c r="V1089" s="12" t="n">
        <x:f t="shared" ca="1" si="71">U1089/9</x:f>
        <x:v>0.5341880341880343</x:v>
      </x:c>
    </x:row>
    <x:row r="1090">
      <x:c r="A1090" s="10" t="s">
        <x:v>266</x:v>
      </x:c>
      <x:c r="B1090" s="10" t="s">
        <x:v>71</x:v>
      </x:c>
      <x:c r="C1090" s="10" t="s">
        <x:v>72</x:v>
      </x:c>
      <x:c r="D1090" s="12">
        <x:v>0.59399999999999997</x:v>
      </x:c>
      <x:c r="E1090" s="10" t="s">
        <x:v>262</x:v>
      </x:c>
      <x:c r="F1090" s="10">
        <x:v>2025</x:v>
      </x:c>
      <x:c r="G1090" s="10"/>
      <x:c r="H1090" s="10" t="s">
        <x:v>263</x:v>
      </x:c>
      <x:c r="I1090" s="10" t="s">
        <x:v>264</x:v>
      </x:c>
      <x:c r="J1090" s="10" t="s">
        <x:v>267</x:v>
      </x:c>
      <x:c r="K1090" s="10" t="s">
        <x:v>54</x:v>
      </x:c>
      <x:c r="L1090" s="10" t="s">
        <x:v>254</x:v>
      </x:c>
      <x:c r="M1090" s="10" t="s">
        <x:v>255</x:v>
      </x:c>
      <x:c r="N1090" s="13">
        <x:v>6.25E-2</x:v>
      </x:c>
      <x:c r="O1090" s="13">
        <x:v>0.11111111110000001</x:v>
      </x:c>
      <x:c r="P1090" s="13">
        <x:v>6.9444444000000003E-3</x:v>
      </x:c>
      <x:c r="Q1090" s="11" t="b">
        <x:v>0</x:v>
      </x:c>
      <x:c r="R1090" s="10"/>
      <x:c r="S1090" s="10"/>
      <x:c r="T1090" s="12" t="n">
        <x:f t="shared" ca="1" si="74">(COUNTIF($D$1082:$D$1108,"&lt;"&amp;D1090)+(COUNTIF($D$1082:$D$1108,"="&amp;D1090)-1)/2)/26*100</x:f>
        <x:v>3.8461538461538463</x:v>
      </x:c>
      <x:c r="U1090" s="12" t="n">
        <x:f t="shared" ref="U1090:U1153" ca="1" si="75">T1090*N1090</x:f>
        <x:v>0.2403846153846154</x:v>
      </x:c>
      <x:c r="V1090" s="12" t="n">
        <x:f t="shared" ref="V1090:V1153" ca="1" si="76">U1090/9</x:f>
        <x:v>0.02670940170940171</x:v>
      </x:c>
    </x:row>
    <x:row r="1091">
      <x:c r="A1091" s="10" t="s">
        <x:v>266</x:v>
      </x:c>
      <x:c r="B1091" s="10" t="s">
        <x:v>73</x:v>
      </x:c>
      <x:c r="C1091" s="10" t="s">
        <x:v>74</x:v>
      </x:c>
      <x:c r="D1091" s="12">
        <x:v>0.83899999999999997</x:v>
      </x:c>
      <x:c r="E1091" s="10" t="s">
        <x:v>262</x:v>
      </x:c>
      <x:c r="F1091" s="10">
        <x:v>2025</x:v>
      </x:c>
      <x:c r="G1091" s="10"/>
      <x:c r="H1091" s="10" t="s">
        <x:v>263</x:v>
      </x:c>
      <x:c r="I1091" s="10" t="s">
        <x:v>264</x:v>
      </x:c>
      <x:c r="J1091" s="10" t="s">
        <x:v>267</x:v>
      </x:c>
      <x:c r="K1091" s="10" t="s">
        <x:v>54</x:v>
      </x:c>
      <x:c r="L1091" s="10" t="s">
        <x:v>254</x:v>
      </x:c>
      <x:c r="M1091" s="10" t="s">
        <x:v>255</x:v>
      </x:c>
      <x:c r="N1091" s="13">
        <x:v>6.25E-2</x:v>
      </x:c>
      <x:c r="O1091" s="13">
        <x:v>0.11111111110000001</x:v>
      </x:c>
      <x:c r="P1091" s="13">
        <x:v>6.9444444000000003E-3</x:v>
      </x:c>
      <x:c r="Q1091" s="11" t="b">
        <x:v>0</x:v>
      </x:c>
      <x:c r="R1091" s="10"/>
      <x:c r="S1091" s="10"/>
      <x:c r="T1091" s="12" t="n">
        <x:f t="shared" ca="1" si="74">(COUNTIF($D$1082:$D$1108,"&lt;"&amp;D1091)+(COUNTIF($D$1082:$D$1108,"="&amp;D1091)-1)/2)/26*100</x:f>
        <x:v>26.923076923076923</x:v>
      </x:c>
      <x:c r="U1091" s="12" t="n">
        <x:f t="shared" ca="1" si="75">T1091*N1091</x:f>
        <x:v>1.6826923076923077</x:v>
      </x:c>
      <x:c r="V1091" s="12" t="n">
        <x:f t="shared" ca="1" si="76">U1091/9</x:f>
        <x:v>0.18696581196581197</x:v>
      </x:c>
    </x:row>
    <x:row r="1092">
      <x:c r="A1092" s="10" t="s">
        <x:v>266</x:v>
      </x:c>
      <x:c r="B1092" s="10" t="s">
        <x:v>75</x:v>
      </x:c>
      <x:c r="C1092" s="10" t="s">
        <x:v>76</x:v>
      </x:c>
      <x:c r="D1092" s="12">
        <x:v>0.96499999999999997</x:v>
      </x:c>
      <x:c r="E1092" s="10" t="s">
        <x:v>262</x:v>
      </x:c>
      <x:c r="F1092" s="10">
        <x:v>2025</x:v>
      </x:c>
      <x:c r="G1092" s="10"/>
      <x:c r="H1092" s="10" t="s">
        <x:v>263</x:v>
      </x:c>
      <x:c r="I1092" s="10" t="s">
        <x:v>264</x:v>
      </x:c>
      <x:c r="J1092" s="10" t="s">
        <x:v>267</x:v>
      </x:c>
      <x:c r="K1092" s="10" t="s">
        <x:v>54</x:v>
      </x:c>
      <x:c r="L1092" s="10" t="s">
        <x:v>254</x:v>
      </x:c>
      <x:c r="M1092" s="10" t="s">
        <x:v>255</x:v>
      </x:c>
      <x:c r="N1092" s="13">
        <x:v>6.25E-2</x:v>
      </x:c>
      <x:c r="O1092" s="13">
        <x:v>0.11111111110000001</x:v>
      </x:c>
      <x:c r="P1092" s="13">
        <x:v>6.9444444000000003E-3</x:v>
      </x:c>
      <x:c r="Q1092" s="11" t="b">
        <x:v>0</x:v>
      </x:c>
      <x:c r="R1092" s="10"/>
      <x:c r="S1092" s="10"/>
      <x:c r="T1092" s="12" t="n">
        <x:f t="shared" ca="1" si="74">(COUNTIF($D$1082:$D$1108,"&lt;"&amp;D1092)+(COUNTIF($D$1082:$D$1108,"="&amp;D1092)-1)/2)/26*100</x:f>
        <x:v>88.46153846153845</x:v>
      </x:c>
      <x:c r="U1092" s="12" t="n">
        <x:f t="shared" ca="1" si="75">T1092*N1092</x:f>
        <x:v>5.528846153846153</x:v>
      </x:c>
      <x:c r="V1092" s="12" t="n">
        <x:f t="shared" ca="1" si="76">U1092/9</x:f>
        <x:v>0.6143162393162392</x:v>
      </x:c>
    </x:row>
    <x:row r="1093">
      <x:c r="A1093" s="10" t="s">
        <x:v>266</x:v>
      </x:c>
      <x:c r="B1093" s="10" t="s">
        <x:v>77</x:v>
      </x:c>
      <x:c r="C1093" s="10" t="s">
        <x:v>78</x:v>
      </x:c>
      <x:c r="D1093" s="12">
        <x:v>0.94599999999999995</x:v>
      </x:c>
      <x:c r="E1093" s="10" t="s">
        <x:v>262</x:v>
      </x:c>
      <x:c r="F1093" s="10">
        <x:v>2025</x:v>
      </x:c>
      <x:c r="G1093" s="10"/>
      <x:c r="H1093" s="10" t="s">
        <x:v>263</x:v>
      </x:c>
      <x:c r="I1093" s="10" t="s">
        <x:v>264</x:v>
      </x:c>
      <x:c r="J1093" s="10" t="s">
        <x:v>267</x:v>
      </x:c>
      <x:c r="K1093" s="10" t="s">
        <x:v>54</x:v>
      </x:c>
      <x:c r="L1093" s="10" t="s">
        <x:v>254</x:v>
      </x:c>
      <x:c r="M1093" s="10" t="s">
        <x:v>255</x:v>
      </x:c>
      <x:c r="N1093" s="13">
        <x:v>6.25E-2</x:v>
      </x:c>
      <x:c r="O1093" s="13">
        <x:v>0.11111111110000001</x:v>
      </x:c>
      <x:c r="P1093" s="13">
        <x:v>6.9444444000000003E-3</x:v>
      </x:c>
      <x:c r="Q1093" s="11" t="b">
        <x:v>0</x:v>
      </x:c>
      <x:c r="R1093" s="10"/>
      <x:c r="S1093" s="10"/>
      <x:c r="T1093" s="12" t="n">
        <x:f t="shared" ca="1" si="74">(COUNTIF($D$1082:$D$1108,"&lt;"&amp;D1093)+(COUNTIF($D$1082:$D$1108,"="&amp;D1093)-1)/2)/26*100</x:f>
        <x:v>80.76923076923077</x:v>
      </x:c>
      <x:c r="U1093" s="12" t="n">
        <x:f t="shared" ca="1" si="75">T1093*N1093</x:f>
        <x:v>5.048076923076923</x:v>
      </x:c>
      <x:c r="V1093" s="12" t="n">
        <x:f t="shared" ca="1" si="76">U1093/9</x:f>
        <x:v>0.5608974358974359</x:v>
      </x:c>
    </x:row>
    <x:row r="1094">
      <x:c r="A1094" s="10" t="s">
        <x:v>266</x:v>
      </x:c>
      <x:c r="B1094" s="10" t="s">
        <x:v>79</x:v>
      </x:c>
      <x:c r="C1094" s="10" t="s">
        <x:v>80</x:v>
      </x:c>
      <x:c r="D1094" s="12">
        <x:v>0.871</x:v>
      </x:c>
      <x:c r="E1094" s="10" t="s">
        <x:v>262</x:v>
      </x:c>
      <x:c r="F1094" s="10">
        <x:v>2025</x:v>
      </x:c>
      <x:c r="G1094" s="10"/>
      <x:c r="H1094" s="10" t="s">
        <x:v>263</x:v>
      </x:c>
      <x:c r="I1094" s="10" t="s">
        <x:v>264</x:v>
      </x:c>
      <x:c r="J1094" s="10" t="s">
        <x:v>267</x:v>
      </x:c>
      <x:c r="K1094" s="10" t="s">
        <x:v>54</x:v>
      </x:c>
      <x:c r="L1094" s="10" t="s">
        <x:v>254</x:v>
      </x:c>
      <x:c r="M1094" s="10" t="s">
        <x:v>255</x:v>
      </x:c>
      <x:c r="N1094" s="13">
        <x:v>6.25E-2</x:v>
      </x:c>
      <x:c r="O1094" s="13">
        <x:v>0.11111111110000001</x:v>
      </x:c>
      <x:c r="P1094" s="13">
        <x:v>6.9444444000000003E-3</x:v>
      </x:c>
      <x:c r="Q1094" s="11" t="b">
        <x:v>0</x:v>
      </x:c>
      <x:c r="R1094" s="10"/>
      <x:c r="S1094" s="10"/>
      <x:c r="T1094" s="12" t="n">
        <x:f t="shared" ca="1" si="74">(COUNTIF($D$1082:$D$1108,"&lt;"&amp;D1094)+(COUNTIF($D$1082:$D$1108,"="&amp;D1094)-1)/2)/26*100</x:f>
        <x:v>36.53846153846153</x:v>
      </x:c>
      <x:c r="U1094" s="12" t="n">
        <x:f t="shared" ca="1" si="75">T1094*N1094</x:f>
        <x:v>2.283653846153846</x:v>
      </x:c>
      <x:c r="V1094" s="12" t="n">
        <x:f t="shared" ca="1" si="76">U1094/9</x:f>
        <x:v>0.2537393162393162</x:v>
      </x:c>
    </x:row>
    <x:row r="1095">
      <x:c r="A1095" s="10" t="s">
        <x:v>266</x:v>
      </x:c>
      <x:c r="B1095" s="10" t="s">
        <x:v>81</x:v>
      </x:c>
      <x:c r="C1095" s="10" t="s">
        <x:v>82</x:v>
      </x:c>
      <x:c r="D1095" s="12">
        <x:v>0.497</x:v>
      </x:c>
      <x:c r="E1095" s="10" t="s">
        <x:v>262</x:v>
      </x:c>
      <x:c r="F1095" s="10">
        <x:v>2025</x:v>
      </x:c>
      <x:c r="G1095" s="10"/>
      <x:c r="H1095" s="10" t="s">
        <x:v>263</x:v>
      </x:c>
      <x:c r="I1095" s="10" t="s">
        <x:v>264</x:v>
      </x:c>
      <x:c r="J1095" s="10" t="s">
        <x:v>267</x:v>
      </x:c>
      <x:c r="K1095" s="10" t="s">
        <x:v>54</x:v>
      </x:c>
      <x:c r="L1095" s="10" t="s">
        <x:v>254</x:v>
      </x:c>
      <x:c r="M1095" s="10" t="s">
        <x:v>255</x:v>
      </x:c>
      <x:c r="N1095" s="13">
        <x:v>6.25E-2</x:v>
      </x:c>
      <x:c r="O1095" s="13">
        <x:v>0.11111111110000001</x:v>
      </x:c>
      <x:c r="P1095" s="13">
        <x:v>6.9444444000000003E-3</x:v>
      </x:c>
      <x:c r="Q1095" s="11" t="b">
        <x:v>0</x:v>
      </x:c>
      <x:c r="R1095" s="10"/>
      <x:c r="S1095" s="10"/>
      <x:c r="T1095" s="12" t="n">
        <x:f t="shared" ca="1" si="74">(COUNTIF($D$1082:$D$1108,"&lt;"&amp;D1095)+(COUNTIF($D$1082:$D$1108,"="&amp;D1095)-1)/2)/26*100</x:f>
        <x:v>0</x:v>
      </x:c>
      <x:c r="U1095" s="12" t="n">
        <x:f t="shared" ca="1" si="75">T1095*N1095</x:f>
        <x:v>0</x:v>
      </x:c>
      <x:c r="V1095" s="12" t="n">
        <x:f t="shared" ca="1" si="76">U1095/9</x:f>
        <x:v>0</x:v>
      </x:c>
    </x:row>
    <x:row r="1096">
      <x:c r="A1096" s="10" t="s">
        <x:v>266</x:v>
      </x:c>
      <x:c r="B1096" s="10" t="s">
        <x:v>83</x:v>
      </x:c>
      <x:c r="C1096" s="10" t="s">
        <x:v>84</x:v>
      </x:c>
      <x:c r="D1096" s="12">
        <x:v>0.88800000000000001</x:v>
      </x:c>
      <x:c r="E1096" s="10" t="s">
        <x:v>262</x:v>
      </x:c>
      <x:c r="F1096" s="10">
        <x:v>2025</x:v>
      </x:c>
      <x:c r="G1096" s="10"/>
      <x:c r="H1096" s="10" t="s">
        <x:v>263</x:v>
      </x:c>
      <x:c r="I1096" s="10" t="s">
        <x:v>264</x:v>
      </x:c>
      <x:c r="J1096" s="10" t="s">
        <x:v>267</x:v>
      </x:c>
      <x:c r="K1096" s="10" t="s">
        <x:v>54</x:v>
      </x:c>
      <x:c r="L1096" s="10" t="s">
        <x:v>254</x:v>
      </x:c>
      <x:c r="M1096" s="10" t="s">
        <x:v>255</x:v>
      </x:c>
      <x:c r="N1096" s="13">
        <x:v>6.25E-2</x:v>
      </x:c>
      <x:c r="O1096" s="13">
        <x:v>0.11111111110000001</x:v>
      </x:c>
      <x:c r="P1096" s="13">
        <x:v>6.9444444000000003E-3</x:v>
      </x:c>
      <x:c r="Q1096" s="11" t="b">
        <x:v>0</x:v>
      </x:c>
      <x:c r="R1096" s="10"/>
      <x:c r="S1096" s="10"/>
      <x:c r="T1096" s="12" t="n">
        <x:f t="shared" ca="1" si="74">(COUNTIF($D$1082:$D$1108,"&lt;"&amp;D1096)+(COUNTIF($D$1082:$D$1108,"="&amp;D1096)-1)/2)/26*100</x:f>
        <x:v>42.30769230769231</x:v>
      </x:c>
      <x:c r="U1096" s="12" t="n">
        <x:f t="shared" ca="1" si="75">T1096*N1096</x:f>
        <x:v>2.644230769230769</x:v>
      </x:c>
      <x:c r="V1096" s="12" t="n">
        <x:f t="shared" ca="1" si="76">U1096/9</x:f>
        <x:v>0.2938034188034188</x:v>
      </x:c>
    </x:row>
    <x:row r="1097">
      <x:c r="A1097" s="10" t="s">
        <x:v>266</x:v>
      </x:c>
      <x:c r="B1097" s="10" t="s">
        <x:v>85</x:v>
      </x:c>
      <x:c r="C1097" s="10" t="s">
        <x:v>86</x:v>
      </x:c>
      <x:c r="D1097" s="12">
        <x:v>0.90500000000000003</x:v>
      </x:c>
      <x:c r="E1097" s="10" t="s">
        <x:v>262</x:v>
      </x:c>
      <x:c r="F1097" s="10">
        <x:v>2025</x:v>
      </x:c>
      <x:c r="G1097" s="10"/>
      <x:c r="H1097" s="10" t="s">
        <x:v>263</x:v>
      </x:c>
      <x:c r="I1097" s="10" t="s">
        <x:v>264</x:v>
      </x:c>
      <x:c r="J1097" s="10" t="s">
        <x:v>267</x:v>
      </x:c>
      <x:c r="K1097" s="10" t="s">
        <x:v>54</x:v>
      </x:c>
      <x:c r="L1097" s="10" t="s">
        <x:v>254</x:v>
      </x:c>
      <x:c r="M1097" s="10" t="s">
        <x:v>255</x:v>
      </x:c>
      <x:c r="N1097" s="13">
        <x:v>6.25E-2</x:v>
      </x:c>
      <x:c r="O1097" s="13">
        <x:v>0.11111111110000001</x:v>
      </x:c>
      <x:c r="P1097" s="13">
        <x:v>6.9444444000000003E-3</x:v>
      </x:c>
      <x:c r="Q1097" s="11" t="b">
        <x:v>0</x:v>
      </x:c>
      <x:c r="R1097" s="10"/>
      <x:c r="S1097" s="10"/>
      <x:c r="T1097" s="12" t="n">
        <x:f t="shared" ca="1" si="74">(COUNTIF($D$1082:$D$1108,"&lt;"&amp;D1097)+(COUNTIF($D$1082:$D$1108,"="&amp;D1097)-1)/2)/26*100</x:f>
        <x:v>57.692307692307686</x:v>
      </x:c>
      <x:c r="U1097" s="12" t="n">
        <x:f t="shared" ca="1" si="75">T1097*N1097</x:f>
        <x:v>3.6057692307692304</x:v>
      </x:c>
      <x:c r="V1097" s="12" t="n">
        <x:f t="shared" ca="1" si="76">U1097/9</x:f>
        <x:v>0.4006410256410256</x:v>
      </x:c>
    </x:row>
    <x:row r="1098">
      <x:c r="A1098" s="10" t="s">
        <x:v>266</x:v>
      </x:c>
      <x:c r="B1098" s="10" t="s">
        <x:v>87</x:v>
      </x:c>
      <x:c r="C1098" s="10" t="s">
        <x:v>88</x:v>
      </x:c>
      <x:c r="D1098" s="12">
        <x:v>0.91900000000000004</x:v>
      </x:c>
      <x:c r="E1098" s="10" t="s">
        <x:v>262</x:v>
      </x:c>
      <x:c r="F1098" s="10">
        <x:v>2025</x:v>
      </x:c>
      <x:c r="G1098" s="10"/>
      <x:c r="H1098" s="10" t="s">
        <x:v>263</x:v>
      </x:c>
      <x:c r="I1098" s="10" t="s">
        <x:v>264</x:v>
      </x:c>
      <x:c r="J1098" s="10" t="s">
        <x:v>267</x:v>
      </x:c>
      <x:c r="K1098" s="10" t="s">
        <x:v>54</x:v>
      </x:c>
      <x:c r="L1098" s="10" t="s">
        <x:v>254</x:v>
      </x:c>
      <x:c r="M1098" s="10" t="s">
        <x:v>255</x:v>
      </x:c>
      <x:c r="N1098" s="13">
        <x:v>6.25E-2</x:v>
      </x:c>
      <x:c r="O1098" s="13">
        <x:v>0.11111111110000001</x:v>
      </x:c>
      <x:c r="P1098" s="13">
        <x:v>6.9444444000000003E-3</x:v>
      </x:c>
      <x:c r="Q1098" s="11" t="b">
        <x:v>0</x:v>
      </x:c>
      <x:c r="R1098" s="10"/>
      <x:c r="S1098" s="10"/>
      <x:c r="T1098" s="12" t="n">
        <x:f t="shared" ca="1" si="74">(COUNTIF($D$1082:$D$1108,"&lt;"&amp;D1098)+(COUNTIF($D$1082:$D$1108,"="&amp;D1098)-1)/2)/26*100</x:f>
        <x:v>67.3076923076923</x:v>
      </x:c>
      <x:c r="U1098" s="12" t="n">
        <x:f t="shared" ca="1" si="75">T1098*N1098</x:f>
        <x:v>4.206730769230769</x:v>
      </x:c>
      <x:c r="V1098" s="12" t="n">
        <x:f t="shared" ca="1" si="76">U1098/9</x:f>
        <x:v>0.4674145299145299</x:v>
      </x:c>
    </x:row>
    <x:row r="1099">
      <x:c r="A1099" s="10" t="s">
        <x:v>266</x:v>
      </x:c>
      <x:c r="B1099" s="10" t="s">
        <x:v>89</x:v>
      </x:c>
      <x:c r="C1099" s="10" t="s">
        <x:v>90</x:v>
      </x:c>
      <x:c r="D1099" s="12">
        <x:v>0.86</x:v>
      </x:c>
      <x:c r="E1099" s="10" t="s">
        <x:v>262</x:v>
      </x:c>
      <x:c r="F1099" s="10">
        <x:v>2025</x:v>
      </x:c>
      <x:c r="G1099" s="10"/>
      <x:c r="H1099" s="10" t="s">
        <x:v>263</x:v>
      </x:c>
      <x:c r="I1099" s="10" t="s">
        <x:v>264</x:v>
      </x:c>
      <x:c r="J1099" s="10" t="s">
        <x:v>267</x:v>
      </x:c>
      <x:c r="K1099" s="10" t="s">
        <x:v>54</x:v>
      </x:c>
      <x:c r="L1099" s="10" t="s">
        <x:v>254</x:v>
      </x:c>
      <x:c r="M1099" s="10" t="s">
        <x:v>255</x:v>
      </x:c>
      <x:c r="N1099" s="13">
        <x:v>6.25E-2</x:v>
      </x:c>
      <x:c r="O1099" s="13">
        <x:v>0.11111111110000001</x:v>
      </x:c>
      <x:c r="P1099" s="13">
        <x:v>6.9444444000000003E-3</x:v>
      </x:c>
      <x:c r="Q1099" s="11" t="b">
        <x:v>0</x:v>
      </x:c>
      <x:c r="R1099" s="10"/>
      <x:c r="S1099" s="10"/>
      <x:c r="T1099" s="12" t="n">
        <x:f t="shared" ca="1" si="74">(COUNTIF($D$1082:$D$1108,"&lt;"&amp;D1099)+(COUNTIF($D$1082:$D$1108,"="&amp;D1099)-1)/2)/26*100</x:f>
        <x:v>30.76923076923077</x:v>
      </x:c>
      <x:c r="U1099" s="12" t="n">
        <x:f t="shared" ca="1" si="75">T1099*N1099</x:f>
        <x:v>1.9230769230769231</x:v>
      </x:c>
      <x:c r="V1099" s="12" t="n">
        <x:f t="shared" ca="1" si="76">U1099/9</x:f>
        <x:v>0.2136752136752137</x:v>
      </x:c>
    </x:row>
    <x:row r="1100">
      <x:c r="A1100" s="10" t="s">
        <x:v>266</x:v>
      </x:c>
      <x:c r="B1100" s="10" t="s">
        <x:v>91</x:v>
      </x:c>
      <x:c r="C1100" s="10" t="s">
        <x:v>92</x:v>
      </x:c>
      <x:c r="D1100" s="12">
        <x:v>0.82199999999999995</x:v>
      </x:c>
      <x:c r="E1100" s="10" t="s">
        <x:v>262</x:v>
      </x:c>
      <x:c r="F1100" s="10">
        <x:v>2025</x:v>
      </x:c>
      <x:c r="G1100" s="10"/>
      <x:c r="H1100" s="10" t="s">
        <x:v>263</x:v>
      </x:c>
      <x:c r="I1100" s="10" t="s">
        <x:v>264</x:v>
      </x:c>
      <x:c r="J1100" s="10" t="s">
        <x:v>267</x:v>
      </x:c>
      <x:c r="K1100" s="10" t="s">
        <x:v>54</x:v>
      </x:c>
      <x:c r="L1100" s="10" t="s">
        <x:v>254</x:v>
      </x:c>
      <x:c r="M1100" s="10" t="s">
        <x:v>255</x:v>
      </x:c>
      <x:c r="N1100" s="13">
        <x:v>6.25E-2</x:v>
      </x:c>
      <x:c r="O1100" s="13">
        <x:v>0.11111111110000001</x:v>
      </x:c>
      <x:c r="P1100" s="13">
        <x:v>6.9444444000000003E-3</x:v>
      </x:c>
      <x:c r="Q1100" s="11" t="b">
        <x:v>0</x:v>
      </x:c>
      <x:c r="R1100" s="10"/>
      <x:c r="S1100" s="10"/>
      <x:c r="T1100" s="12" t="n">
        <x:f t="shared" ca="1" si="74">(COUNTIF($D$1082:$D$1108,"&lt;"&amp;D1100)+(COUNTIF($D$1082:$D$1108,"="&amp;D1100)-1)/2)/26*100</x:f>
        <x:v>23.076923076923077</x:v>
      </x:c>
      <x:c r="U1100" s="12" t="n">
        <x:f t="shared" ca="1" si="75">T1100*N1100</x:f>
        <x:v>1.4423076923076923</x:v>
      </x:c>
      <x:c r="V1100" s="12" t="n">
        <x:f t="shared" ca="1" si="76">U1100/9</x:f>
        <x:v>0.16025641025641024</x:v>
      </x:c>
    </x:row>
    <x:row r="1101">
      <x:c r="A1101" s="10" t="s">
        <x:v>266</x:v>
      </x:c>
      <x:c r="B1101" s="10" t="s">
        <x:v>93</x:v>
      </x:c>
      <x:c r="C1101" s="10" t="s">
        <x:v>94</x:v>
      </x:c>
      <x:c r="D1101" s="12">
        <x:v>0.61399999999999999</x:v>
      </x:c>
      <x:c r="E1101" s="10" t="s">
        <x:v>262</x:v>
      </x:c>
      <x:c r="F1101" s="10">
        <x:v>2025</x:v>
      </x:c>
      <x:c r="G1101" s="10"/>
      <x:c r="H1101" s="10" t="s">
        <x:v>263</x:v>
      </x:c>
      <x:c r="I1101" s="10" t="s">
        <x:v>264</x:v>
      </x:c>
      <x:c r="J1101" s="10" t="s">
        <x:v>267</x:v>
      </x:c>
      <x:c r="K1101" s="10" t="s">
        <x:v>54</x:v>
      </x:c>
      <x:c r="L1101" s="10" t="s">
        <x:v>254</x:v>
      </x:c>
      <x:c r="M1101" s="10" t="s">
        <x:v>255</x:v>
      </x:c>
      <x:c r="N1101" s="13">
        <x:v>6.25E-2</x:v>
      </x:c>
      <x:c r="O1101" s="13">
        <x:v>0.11111111110000001</x:v>
      </x:c>
      <x:c r="P1101" s="13">
        <x:v>6.9444444000000003E-3</x:v>
      </x:c>
      <x:c r="Q1101" s="11" t="b">
        <x:v>0</x:v>
      </x:c>
      <x:c r="R1101" s="10"/>
      <x:c r="S1101" s="10"/>
      <x:c r="T1101" s="12" t="n">
        <x:f t="shared" ca="1" si="74">(COUNTIF($D$1082:$D$1108,"&lt;"&amp;D1101)+(COUNTIF($D$1082:$D$1108,"="&amp;D1101)-1)/2)/26*100</x:f>
        <x:v>7.6923076923076925</x:v>
      </x:c>
      <x:c r="U1101" s="12" t="n">
        <x:f t="shared" ca="1" si="75">T1101*N1101</x:f>
        <x:v>0.4807692307692308</x:v>
      </x:c>
      <x:c r="V1101" s="12" t="n">
        <x:f t="shared" ca="1" si="76">U1101/9</x:f>
        <x:v>0.05341880341880342</x:v>
      </x:c>
    </x:row>
    <x:row r="1102">
      <x:c r="A1102" s="10" t="s">
        <x:v>266</x:v>
      </x:c>
      <x:c r="B1102" s="10" t="s">
        <x:v>95</x:v>
      </x:c>
      <x:c r="C1102" s="10" t="s">
        <x:v>96</x:v>
      </x:c>
      <x:c r="D1102" s="12">
        <x:v>0.95599999999999996</x:v>
      </x:c>
      <x:c r="E1102" s="10" t="s">
        <x:v>262</x:v>
      </x:c>
      <x:c r="F1102" s="10">
        <x:v>2025</x:v>
      </x:c>
      <x:c r="G1102" s="10"/>
      <x:c r="H1102" s="10" t="s">
        <x:v>263</x:v>
      </x:c>
      <x:c r="I1102" s="10" t="s">
        <x:v>264</x:v>
      </x:c>
      <x:c r="J1102" s="10" t="s">
        <x:v>267</x:v>
      </x:c>
      <x:c r="K1102" s="10" t="s">
        <x:v>54</x:v>
      </x:c>
      <x:c r="L1102" s="10" t="s">
        <x:v>254</x:v>
      </x:c>
      <x:c r="M1102" s="10" t="s">
        <x:v>255</x:v>
      </x:c>
      <x:c r="N1102" s="13">
        <x:v>6.25E-2</x:v>
      </x:c>
      <x:c r="O1102" s="13">
        <x:v>0.11111111110000001</x:v>
      </x:c>
      <x:c r="P1102" s="13">
        <x:v>6.9444444000000003E-3</x:v>
      </x:c>
      <x:c r="Q1102" s="11" t="b">
        <x:v>0</x:v>
      </x:c>
      <x:c r="R1102" s="10"/>
      <x:c r="S1102" s="10"/>
      <x:c r="T1102" s="12" t="n">
        <x:f t="shared" ca="1" si="74">(COUNTIF($D$1082:$D$1108,"&lt;"&amp;D1102)+(COUNTIF($D$1082:$D$1108,"="&amp;D1102)-1)/2)/26*100</x:f>
        <x:v>84.61538461538461</x:v>
      </x:c>
      <x:c r="U1102" s="12" t="n">
        <x:f t="shared" ca="1" si="75">T1102*N1102</x:f>
        <x:v>5.288461538461538</x:v>
      </x:c>
      <x:c r="V1102" s="12" t="n">
        <x:f t="shared" ca="1" si="76">U1102/9</x:f>
        <x:v>0.5876068376068376</x:v>
      </x:c>
    </x:row>
    <x:row r="1103">
      <x:c r="A1103" s="10" t="s">
        <x:v>266</x:v>
      </x:c>
      <x:c r="B1103" s="10" t="s">
        <x:v>97</x:v>
      </x:c>
      <x:c r="C1103" s="10" t="s">
        <x:v>98</x:v>
      </x:c>
      <x:c r="D1103" s="12">
        <x:v>0.91700000000000004</x:v>
      </x:c>
      <x:c r="E1103" s="10" t="s">
        <x:v>262</x:v>
      </x:c>
      <x:c r="F1103" s="10">
        <x:v>2025</x:v>
      </x:c>
      <x:c r="G1103" s="10"/>
      <x:c r="H1103" s="10" t="s">
        <x:v>263</x:v>
      </x:c>
      <x:c r="I1103" s="10" t="s">
        <x:v>264</x:v>
      </x:c>
      <x:c r="J1103" s="10" t="s">
        <x:v>267</x:v>
      </x:c>
      <x:c r="K1103" s="10" t="s">
        <x:v>54</x:v>
      </x:c>
      <x:c r="L1103" s="10" t="s">
        <x:v>254</x:v>
      </x:c>
      <x:c r="M1103" s="10" t="s">
        <x:v>255</x:v>
      </x:c>
      <x:c r="N1103" s="13">
        <x:v>6.25E-2</x:v>
      </x:c>
      <x:c r="O1103" s="13">
        <x:v>0.11111111110000001</x:v>
      </x:c>
      <x:c r="P1103" s="13">
        <x:v>6.9444444000000003E-3</x:v>
      </x:c>
      <x:c r="Q1103" s="11" t="b">
        <x:v>0</x:v>
      </x:c>
      <x:c r="R1103" s="10"/>
      <x:c r="S1103" s="10"/>
      <x:c r="T1103" s="12" t="n">
        <x:f t="shared" ca="1" si="74">(COUNTIF($D$1082:$D$1108,"&lt;"&amp;D1103)+(COUNTIF($D$1082:$D$1108,"="&amp;D1103)-1)/2)/26*100</x:f>
        <x:v>61.53846153846154</x:v>
      </x:c>
      <x:c r="U1103" s="12" t="n">
        <x:f t="shared" ca="1" si="75">T1103*N1103</x:f>
        <x:v>3.8461538461538463</x:v>
      </x:c>
      <x:c r="V1103" s="12" t="n">
        <x:f t="shared" ca="1" si="76">U1103/9</x:f>
        <x:v>0.4273504273504274</x:v>
      </x:c>
    </x:row>
    <x:row r="1104">
      <x:c r="A1104" s="10" t="s">
        <x:v>266</x:v>
      </x:c>
      <x:c r="B1104" s="10" t="s">
        <x:v>99</x:v>
      </x:c>
      <x:c r="C1104" s="10" t="s">
        <x:v>100</x:v>
      </x:c>
      <x:c r="D1104" s="12">
        <x:v>0.91900000000000004</x:v>
      </x:c>
      <x:c r="E1104" s="10" t="s">
        <x:v>262</x:v>
      </x:c>
      <x:c r="F1104" s="10">
        <x:v>2025</x:v>
      </x:c>
      <x:c r="G1104" s="10"/>
      <x:c r="H1104" s="10" t="s">
        <x:v>263</x:v>
      </x:c>
      <x:c r="I1104" s="10" t="s">
        <x:v>264</x:v>
      </x:c>
      <x:c r="J1104" s="10" t="s">
        <x:v>267</x:v>
      </x:c>
      <x:c r="K1104" s="10" t="s">
        <x:v>54</x:v>
      </x:c>
      <x:c r="L1104" s="10" t="s">
        <x:v>254</x:v>
      </x:c>
      <x:c r="M1104" s="10" t="s">
        <x:v>255</x:v>
      </x:c>
      <x:c r="N1104" s="13">
        <x:v>6.25E-2</x:v>
      </x:c>
      <x:c r="O1104" s="13">
        <x:v>0.11111111110000001</x:v>
      </x:c>
      <x:c r="P1104" s="13">
        <x:v>6.9444444000000003E-3</x:v>
      </x:c>
      <x:c r="Q1104" s="11" t="b">
        <x:v>0</x:v>
      </x:c>
      <x:c r="R1104" s="10"/>
      <x:c r="S1104" s="10"/>
      <x:c r="T1104" s="12" t="n">
        <x:f t="shared" ca="1" si="74">(COUNTIF($D$1082:$D$1108,"&lt;"&amp;D1104)+(COUNTIF($D$1082:$D$1108,"="&amp;D1104)-1)/2)/26*100</x:f>
        <x:v>67.3076923076923</x:v>
      </x:c>
      <x:c r="U1104" s="12" t="n">
        <x:f t="shared" ca="1" si="75">T1104*N1104</x:f>
        <x:v>4.206730769230769</x:v>
      </x:c>
      <x:c r="V1104" s="12" t="n">
        <x:f t="shared" ca="1" si="76">U1104/9</x:f>
        <x:v>0.4674145299145299</x:v>
      </x:c>
    </x:row>
    <x:row r="1105">
      <x:c r="A1105" s="10" t="s">
        <x:v>266</x:v>
      </x:c>
      <x:c r="B1105" s="10" t="s">
        <x:v>101</x:v>
      </x:c>
      <x:c r="C1105" s="10" t="s">
        <x:v>102</x:v>
      </x:c>
      <x:c r="D1105" s="12">
        <x:v>0.66300000000000003</x:v>
      </x:c>
      <x:c r="E1105" s="10" t="s">
        <x:v>262</x:v>
      </x:c>
      <x:c r="F1105" s="10">
        <x:v>2025</x:v>
      </x:c>
      <x:c r="G1105" s="10"/>
      <x:c r="H1105" s="10" t="s">
        <x:v>263</x:v>
      </x:c>
      <x:c r="I1105" s="10" t="s">
        <x:v>264</x:v>
      </x:c>
      <x:c r="J1105" s="10" t="s">
        <x:v>267</x:v>
      </x:c>
      <x:c r="K1105" s="10" t="s">
        <x:v>54</x:v>
      </x:c>
      <x:c r="L1105" s="10" t="s">
        <x:v>254</x:v>
      </x:c>
      <x:c r="M1105" s="10" t="s">
        <x:v>255</x:v>
      </x:c>
      <x:c r="N1105" s="13">
        <x:v>6.25E-2</x:v>
      </x:c>
      <x:c r="O1105" s="13">
        <x:v>0.11111111110000001</x:v>
      </x:c>
      <x:c r="P1105" s="13">
        <x:v>6.9444444000000003E-3</x:v>
      </x:c>
      <x:c r="Q1105" s="11" t="b">
        <x:v>0</x:v>
      </x:c>
      <x:c r="R1105" s="10"/>
      <x:c r="S1105" s="10"/>
      <x:c r="T1105" s="12" t="n">
        <x:f t="shared" ca="1" si="74">(COUNTIF($D$1082:$D$1108,"&lt;"&amp;D1105)+(COUNTIF($D$1082:$D$1108,"="&amp;D1105)-1)/2)/26*100</x:f>
        <x:v>15.384615384615385</x:v>
      </x:c>
      <x:c r="U1105" s="12" t="n">
        <x:f t="shared" ca="1" si="75">T1105*N1105</x:f>
        <x:v>0.9615384615384616</x:v>
      </x:c>
      <x:c r="V1105" s="12" t="n">
        <x:f t="shared" ca="1" si="76">U1105/9</x:f>
        <x:v>0.10683760683760685</x:v>
      </x:c>
    </x:row>
    <x:row r="1106">
      <x:c r="A1106" s="10" t="s">
        <x:v>266</x:v>
      </x:c>
      <x:c r="B1106" s="10" t="s">
        <x:v>103</x:v>
      </x:c>
      <x:c r="C1106" s="10" t="s">
        <x:v>104</x:v>
      </x:c>
      <x:c r="D1106" s="12">
        <x:v>0.98899999999999999</x:v>
      </x:c>
      <x:c r="E1106" s="10" t="s">
        <x:v>262</x:v>
      </x:c>
      <x:c r="F1106" s="10">
        <x:v>2025</x:v>
      </x:c>
      <x:c r="G1106" s="10"/>
      <x:c r="H1106" s="10" t="s">
        <x:v>263</x:v>
      </x:c>
      <x:c r="I1106" s="10" t="s">
        <x:v>264</x:v>
      </x:c>
      <x:c r="J1106" s="10" t="s">
        <x:v>267</x:v>
      </x:c>
      <x:c r="K1106" s="10" t="s">
        <x:v>54</x:v>
      </x:c>
      <x:c r="L1106" s="10" t="s">
        <x:v>254</x:v>
      </x:c>
      <x:c r="M1106" s="10" t="s">
        <x:v>255</x:v>
      </x:c>
      <x:c r="N1106" s="13">
        <x:v>6.25E-2</x:v>
      </x:c>
      <x:c r="O1106" s="13">
        <x:v>0.11111111110000001</x:v>
      </x:c>
      <x:c r="P1106" s="13">
        <x:v>6.9444444000000003E-3</x:v>
      </x:c>
      <x:c r="Q1106" s="11" t="b">
        <x:v>0</x:v>
      </x:c>
      <x:c r="R1106" s="10"/>
      <x:c r="S1106" s="10"/>
      <x:c r="T1106" s="12" t="n">
        <x:f t="shared" ca="1" si="74">(COUNTIF($D$1082:$D$1108,"&lt;"&amp;D1106)+(COUNTIF($D$1082:$D$1108,"="&amp;D1106)-1)/2)/26*100</x:f>
        <x:v>100</x:v>
      </x:c>
      <x:c r="U1106" s="12" t="n">
        <x:f t="shared" ca="1" si="75">T1106*N1106</x:f>
        <x:v>6.25</x:v>
      </x:c>
      <x:c r="V1106" s="12" t="n">
        <x:f t="shared" ca="1" si="76">U1106/9</x:f>
        <x:v>0.6944444444444444</x:v>
      </x:c>
    </x:row>
    <x:row r="1107">
      <x:c r="A1107" s="10" t="s">
        <x:v>266</x:v>
      </x:c>
      <x:c r="B1107" s="10" t="s">
        <x:v>105</x:v>
      </x:c>
      <x:c r="C1107" s="10" t="s">
        <x:v>106</x:v>
      </x:c>
      <x:c r="D1107" s="12">
        <x:v>0.871</x:v>
      </x:c>
      <x:c r="E1107" s="10" t="s">
        <x:v>262</x:v>
      </x:c>
      <x:c r="F1107" s="10">
        <x:v>2025</x:v>
      </x:c>
      <x:c r="G1107" s="10"/>
      <x:c r="H1107" s="10" t="s">
        <x:v>263</x:v>
      </x:c>
      <x:c r="I1107" s="10" t="s">
        <x:v>264</x:v>
      </x:c>
      <x:c r="J1107" s="10" t="s">
        <x:v>267</x:v>
      </x:c>
      <x:c r="K1107" s="10" t="s">
        <x:v>54</x:v>
      </x:c>
      <x:c r="L1107" s="10" t="s">
        <x:v>254</x:v>
      </x:c>
      <x:c r="M1107" s="10" t="s">
        <x:v>255</x:v>
      </x:c>
      <x:c r="N1107" s="13">
        <x:v>6.25E-2</x:v>
      </x:c>
      <x:c r="O1107" s="13">
        <x:v>0.11111111110000001</x:v>
      </x:c>
      <x:c r="P1107" s="13">
        <x:v>6.9444444000000003E-3</x:v>
      </x:c>
      <x:c r="Q1107" s="11" t="b">
        <x:v>0</x:v>
      </x:c>
      <x:c r="R1107" s="10"/>
      <x:c r="S1107" s="10"/>
      <x:c r="T1107" s="12" t="n">
        <x:f t="shared" ca="1" si="74">(COUNTIF($D$1082:$D$1108,"&lt;"&amp;D1107)+(COUNTIF($D$1082:$D$1108,"="&amp;D1107)-1)/2)/26*100</x:f>
        <x:v>36.53846153846153</x:v>
      </x:c>
      <x:c r="U1107" s="12" t="n">
        <x:f t="shared" ca="1" si="75">T1107*N1107</x:f>
        <x:v>2.283653846153846</x:v>
      </x:c>
      <x:c r="V1107" s="12" t="n">
        <x:f t="shared" ca="1" si="76">U1107/9</x:f>
        <x:v>0.2537393162393162</x:v>
      </x:c>
    </x:row>
    <x:row r="1108">
      <x:c r="A1108" s="10" t="s">
        <x:v>266</x:v>
      </x:c>
      <x:c r="B1108" s="10" t="s">
        <x:v>107</x:v>
      </x:c>
      <x:c r="C1108" s="10" t="s">
        <x:v>108</x:v>
      </x:c>
      <x:c r="D1108" s="12">
        <x:v>0.622</x:v>
      </x:c>
      <x:c r="E1108" s="10" t="s">
        <x:v>262</x:v>
      </x:c>
      <x:c r="F1108" s="10">
        <x:v>2025</x:v>
      </x:c>
      <x:c r="G1108" s="10"/>
      <x:c r="H1108" s="10" t="s">
        <x:v>263</x:v>
      </x:c>
      <x:c r="I1108" s="10" t="s">
        <x:v>264</x:v>
      </x:c>
      <x:c r="J1108" s="10" t="s">
        <x:v>267</x:v>
      </x:c>
      <x:c r="K1108" s="10" t="s">
        <x:v>54</x:v>
      </x:c>
      <x:c r="L1108" s="10" t="s">
        <x:v>254</x:v>
      </x:c>
      <x:c r="M1108" s="10" t="s">
        <x:v>255</x:v>
      </x:c>
      <x:c r="N1108" s="13">
        <x:v>6.25E-2</x:v>
      </x:c>
      <x:c r="O1108" s="13">
        <x:v>0.11111111110000001</x:v>
      </x:c>
      <x:c r="P1108" s="13">
        <x:v>6.9444444000000003E-3</x:v>
      </x:c>
      <x:c r="Q1108" s="11" t="b">
        <x:v>0</x:v>
      </x:c>
      <x:c r="R1108" s="10"/>
      <x:c r="S1108" s="10"/>
      <x:c r="T1108" s="12" t="n">
        <x:f t="shared" ca="1" si="74">(COUNTIF($D$1082:$D$1108,"&lt;"&amp;D1108)+(COUNTIF($D$1082:$D$1108,"="&amp;D1108)-1)/2)/26*100</x:f>
        <x:v>11.538461538461538</x:v>
      </x:c>
      <x:c r="U1108" s="12" t="n">
        <x:f t="shared" ca="1" si="75">T1108*N1108</x:f>
        <x:v>0.7211538461538461</x:v>
      </x:c>
      <x:c r="V1108" s="12" t="n">
        <x:f t="shared" ca="1" si="76">U1108/9</x:f>
        <x:v>0.08012820512820512</x:v>
      </x:c>
    </x:row>
    <x:row r="1109">
      <x:c r="A1109" s="10" t="s">
        <x:v>268</x:v>
      </x:c>
      <x:c r="B1109" s="10" t="s">
        <x:v>48</x:v>
      </x:c>
      <x:c r="C1109" s="10" t="s">
        <x:v>49</x:v>
      </x:c>
      <x:c r="D1109" s="12" t="n">
        <x:v>1.5435988999999999</x:v>
      </x:c>
      <x:c r="E1109" s="10" t="s">
        <x:v>252</x:v>
      </x:c>
      <x:c r="F1109" s="10" t="n">
        <x:v>2025</x:v>
      </x:c>
      <x:c r="G1109" s="10" t="str">
        <x:v>WGI 2026</x:v>
      </x:c>
      <x:c r="H1109" s="10" t="str">
        <x:v>World Bank WGI, revisão 2025</x:v>
      </x:c>
      <x:c r="I1109" s="10" t="str">
        <x:v>https://datacatalog.worldbank.org/search/dataset/0038026/worldwide-governance-indicators</x:v>
      </x:c>
      <x:c r="J1109" s="10" t="s">
        <x:v>269</x:v>
      </x:c>
      <x:c r="K1109" s="10" t="s">
        <x:v>54</x:v>
      </x:c>
      <x:c r="L1109" s="10" t="s">
        <x:v>270</x:v>
      </x:c>
      <x:c r="M1109" s="10" t="s">
        <x:v>255</x:v>
      </x:c>
      <x:c r="N1109" s="13">
        <x:v>0.05</x:v>
      </x:c>
      <x:c r="O1109" s="13">
        <x:v>0.11111111110000001</x:v>
      </x:c>
      <x:c r="P1109" s="13">
        <x:v>5.5555556000000004E-3</x:v>
      </x:c>
      <x:c r="Q1109" s="11" t="b">
        <x:v>0</x:v>
      </x:c>
      <x:c r="R1109" s="10"/>
      <x:c r="S1109" s="10" t="str">
        <x:v>Governance estimate; ano 2025; edição WGI 2026 com revisão histórica. Sem alterar o painel histórico nesta atualização.</x:v>
      </x:c>
      <x:c r="T1109" s="12" t="n">
        <x:f t="shared" ref="T1109:T1135" ca="1" si="77">(COUNTIF($D$1109:$D$1135,"&lt;"&amp;D1109)+(COUNTIF($D$1109:$D$1135,"="&amp;D1109)-1)/2)/26*100</x:f>
        <x:v>76.92307692307693</x:v>
      </x:c>
      <x:c r="U1109" s="12" t="n">
        <x:f t="shared" ca="1" si="75">T1109*N1109</x:f>
        <x:v>3.8461538461538467</x:v>
      </x:c>
      <x:c r="V1109" s="12" t="n">
        <x:f t="shared" ca="1" si="76">U1109/9</x:f>
        <x:v>0.4273504273504274</x:v>
      </x:c>
    </x:row>
    <x:row r="1110">
      <x:c r="A1110" s="10" t="s">
        <x:v>268</x:v>
      </x:c>
      <x:c r="B1110" s="10" t="s">
        <x:v>57</x:v>
      </x:c>
      <x:c r="C1110" s="10" t="s">
        <x:v>58</x:v>
      </x:c>
      <x:c r="D1110" s="12" t="n">
        <x:v>1.3176852</x:v>
      </x:c>
      <x:c r="E1110" s="10" t="s">
        <x:v>252</x:v>
      </x:c>
      <x:c r="F1110" s="10" t="n">
        <x:v>2025</x:v>
      </x:c>
      <x:c r="G1110" s="10" t="str">
        <x:v>WGI 2026</x:v>
      </x:c>
      <x:c r="H1110" s="10" t="str">
        <x:v>World Bank WGI, revisão 2025</x:v>
      </x:c>
      <x:c r="I1110" s="10" t="str">
        <x:v>https://datacatalog.worldbank.org/search/dataset/0038026/worldwide-governance-indicators</x:v>
      </x:c>
      <x:c r="J1110" s="10" t="s">
        <x:v>269</x:v>
      </x:c>
      <x:c r="K1110" s="10" t="s">
        <x:v>54</x:v>
      </x:c>
      <x:c r="L1110" s="10" t="s">
        <x:v>270</x:v>
      </x:c>
      <x:c r="M1110" s="10" t="s">
        <x:v>255</x:v>
      </x:c>
      <x:c r="N1110" s="13">
        <x:v>0.05</x:v>
      </x:c>
      <x:c r="O1110" s="13">
        <x:v>0.11111111110000001</x:v>
      </x:c>
      <x:c r="P1110" s="13">
        <x:v>5.5555556000000004E-3</x:v>
      </x:c>
      <x:c r="Q1110" s="11" t="b">
        <x:v>0</x:v>
      </x:c>
      <x:c r="R1110" s="10"/>
      <x:c r="S1110" s="10" t="str">
        <x:v>Governance estimate; ano 2025; edição WGI 2026 com revisão histórica. Sem alterar o painel histórico nesta atualização.</x:v>
      </x:c>
      <x:c r="T1110" s="12" t="n">
        <x:f t="shared" ca="1" si="77">(COUNTIF($D$1109:$D$1135,"&lt;"&amp;D1110)+(COUNTIF($D$1109:$D$1135,"="&amp;D1110)-1)/2)/26*100</x:f>
        <x:v>65.38461538461539</x:v>
      </x:c>
      <x:c r="U1110" s="12" t="n">
        <x:f t="shared" ca="1" si="75">T1110*N1110</x:f>
        <x:v>3.2692307692307696</x:v>
      </x:c>
      <x:c r="V1110" s="12" t="n">
        <x:f t="shared" ca="1" si="76">U1110/9</x:f>
        <x:v>0.3632478632478633</x:v>
      </x:c>
    </x:row>
    <x:row r="1111">
      <x:c r="A1111" s="10" t="s">
        <x:v>268</x:v>
      </x:c>
      <x:c r="B1111" s="10" t="s">
        <x:v>59</x:v>
      </x:c>
      <x:c r="C1111" s="10" t="s">
        <x:v>60</x:v>
      </x:c>
      <x:c r="D1111" s="12" t="n">
        <x:v>0.1255591</x:v>
      </x:c>
      <x:c r="E1111" s="10" t="s">
        <x:v>252</x:v>
      </x:c>
      <x:c r="F1111" s="10" t="n">
        <x:v>2025</x:v>
      </x:c>
      <x:c r="G1111" s="10" t="str">
        <x:v>WGI 2026</x:v>
      </x:c>
      <x:c r="H1111" s="10" t="str">
        <x:v>World Bank WGI, revisão 2025</x:v>
      </x:c>
      <x:c r="I1111" s="10" t="str">
        <x:v>https://datacatalog.worldbank.org/search/dataset/0038026/worldwide-governance-indicators</x:v>
      </x:c>
      <x:c r="J1111" s="10" t="s">
        <x:v>269</x:v>
      </x:c>
      <x:c r="K1111" s="10" t="s">
        <x:v>54</x:v>
      </x:c>
      <x:c r="L1111" s="10" t="s">
        <x:v>270</x:v>
      </x:c>
      <x:c r="M1111" s="10" t="s">
        <x:v>255</x:v>
      </x:c>
      <x:c r="N1111" s="13">
        <x:v>0.05</x:v>
      </x:c>
      <x:c r="O1111" s="13">
        <x:v>0.11111111110000001</x:v>
      </x:c>
      <x:c r="P1111" s="13">
        <x:v>5.5555556000000004E-3</x:v>
      </x:c>
      <x:c r="Q1111" s="11" t="b">
        <x:v>0</x:v>
      </x:c>
      <x:c r="R1111" s="10"/>
      <x:c r="S1111" s="10" t="str">
        <x:v>Governance estimate; ano 2025; edição WGI 2026 com revisão histórica. Sem alterar o painel histórico nesta atualização.</x:v>
      </x:c>
      <x:c r="T1111" s="12" t="n">
        <x:f t="shared" ca="1" si="77">(COUNTIF($D$1109:$D$1135,"&lt;"&amp;D1111)+(COUNTIF($D$1109:$D$1135,"="&amp;D1111)-1)/2)/26*100</x:f>
        <x:v>0</x:v>
      </x:c>
      <x:c r="U1111" s="12" t="n">
        <x:f t="shared" ca="1" si="75">T1111*N1111</x:f>
        <x:v>0</x:v>
      </x:c>
      <x:c r="V1111" s="12" t="n">
        <x:f t="shared" ca="1" si="76">U1111/9</x:f>
        <x:v>0</x:v>
      </x:c>
    </x:row>
    <x:row r="1112">
      <x:c r="A1112" s="10" t="s">
        <x:v>268</x:v>
      </x:c>
      <x:c r="B1112" s="10" t="s">
        <x:v>61</x:v>
      </x:c>
      <x:c r="C1112" s="10" t="s">
        <x:v>62</x:v>
      </x:c>
      <x:c r="D1112" s="12" t="n">
        <x:v>0.8327384999999999</x:v>
      </x:c>
      <x:c r="E1112" s="10" t="s">
        <x:v>252</x:v>
      </x:c>
      <x:c r="F1112" s="10" t="n">
        <x:v>2025</x:v>
      </x:c>
      <x:c r="G1112" s="10" t="str">
        <x:v>WGI 2026</x:v>
      </x:c>
      <x:c r="H1112" s="10" t="str">
        <x:v>World Bank WGI, revisão 2025</x:v>
      </x:c>
      <x:c r="I1112" s="10" t="str">
        <x:v>https://datacatalog.worldbank.org/search/dataset/0038026/worldwide-governance-indicators</x:v>
      </x:c>
      <x:c r="J1112" s="10" t="s">
        <x:v>269</x:v>
      </x:c>
      <x:c r="K1112" s="10" t="s">
        <x:v>54</x:v>
      </x:c>
      <x:c r="L1112" s="10" t="s">
        <x:v>270</x:v>
      </x:c>
      <x:c r="M1112" s="10" t="s">
        <x:v>255</x:v>
      </x:c>
      <x:c r="N1112" s="13">
        <x:v>0.05</x:v>
      </x:c>
      <x:c r="O1112" s="13">
        <x:v>0.11111111110000001</x:v>
      </x:c>
      <x:c r="P1112" s="13">
        <x:v>5.5555556000000004E-3</x:v>
      </x:c>
      <x:c r="Q1112" s="11" t="b">
        <x:v>0</x:v>
      </x:c>
      <x:c r="R1112" s="10"/>
      <x:c r="S1112" s="10" t="str">
        <x:v>Governance estimate; ano 2025; edição WGI 2026 com revisão histórica. Sem alterar o painel histórico nesta atualização.</x:v>
      </x:c>
      <x:c r="T1112" s="12" t="n">
        <x:f t="shared" ca="1" si="77">(COUNTIF($D$1109:$D$1135,"&lt;"&amp;D1112)+(COUNTIF($D$1109:$D$1135,"="&amp;D1112)-1)/2)/26*100</x:f>
        <x:v>34.61538461538461</x:v>
      </x:c>
      <x:c r="U1112" s="12" t="n">
        <x:f t="shared" ca="1" si="75">T1112*N1112</x:f>
        <x:v>1.7307692307692308</x:v>
      </x:c>
      <x:c r="V1112" s="12" t="n">
        <x:f t="shared" ca="1" si="76">U1112/9</x:f>
        <x:v>0.19230769230769232</x:v>
      </x:c>
    </x:row>
    <x:row r="1113">
      <x:c r="A1113" s="10" t="s">
        <x:v>268</x:v>
      </x:c>
      <x:c r="B1113" s="10" t="s">
        <x:v>63</x:v>
      </x:c>
      <x:c r="C1113" s="10" t="s">
        <x:v>64</x:v>
      </x:c>
      <x:c r="D1113" s="12" t="n">
        <x:v>1.2414342999999999</x:v>
      </x:c>
      <x:c r="E1113" s="10" t="s">
        <x:v>252</x:v>
      </x:c>
      <x:c r="F1113" s="10" t="n">
        <x:v>2025</x:v>
      </x:c>
      <x:c r="G1113" s="10" t="str">
        <x:v>WGI 2026</x:v>
      </x:c>
      <x:c r="H1113" s="10" t="str">
        <x:v>World Bank WGI, revisão 2025</x:v>
      </x:c>
      <x:c r="I1113" s="10" t="str">
        <x:v>https://datacatalog.worldbank.org/search/dataset/0038026/worldwide-governance-indicators</x:v>
      </x:c>
      <x:c r="J1113" s="10" t="s">
        <x:v>269</x:v>
      </x:c>
      <x:c r="K1113" s="10" t="s">
        <x:v>54</x:v>
      </x:c>
      <x:c r="L1113" s="10" t="s">
        <x:v>270</x:v>
      </x:c>
      <x:c r="M1113" s="10" t="s">
        <x:v>255</x:v>
      </x:c>
      <x:c r="N1113" s="13">
        <x:v>0.05</x:v>
      </x:c>
      <x:c r="O1113" s="13">
        <x:v>0.11111111110000001</x:v>
      </x:c>
      <x:c r="P1113" s="13">
        <x:v>5.5555556000000004E-3</x:v>
      </x:c>
      <x:c r="Q1113" s="11" t="b">
        <x:v>0</x:v>
      </x:c>
      <x:c r="R1113" s="10"/>
      <x:c r="S1113" s="10" t="str">
        <x:v>Governance estimate; ano 2025; edição WGI 2026 com revisão histórica. Sem alterar o painel histórico nesta atualização.</x:v>
      </x:c>
      <x:c r="T1113" s="12" t="n">
        <x:f t="shared" ca="1" si="77">(COUNTIF($D$1109:$D$1135,"&lt;"&amp;D1113)+(COUNTIF($D$1109:$D$1135,"="&amp;D1113)-1)/2)/26*100</x:f>
        <x:v>57.692307692307686</x:v>
      </x:c>
      <x:c r="U1113" s="12" t="n">
        <x:f t="shared" ca="1" si="75">T1113*N1113</x:f>
        <x:v>2.8846153846153846</x:v>
      </x:c>
      <x:c r="V1113" s="12" t="n">
        <x:f t="shared" ca="1" si="76">U1113/9</x:f>
        <x:v>0.3205128205128205</x:v>
      </x:c>
    </x:row>
    <x:row r="1114">
      <x:c r="A1114" s="10" t="s">
        <x:v>268</x:v>
      </x:c>
      <x:c r="B1114" s="10" t="s">
        <x:v>65</x:v>
      </x:c>
      <x:c r="C1114" s="10" t="s">
        <x:v>66</x:v>
      </x:c>
      <x:c r="D1114" s="12" t="n">
        <x:v>1.4897350999999999</x:v>
      </x:c>
      <x:c r="E1114" s="10" t="s">
        <x:v>252</x:v>
      </x:c>
      <x:c r="F1114" s="10" t="n">
        <x:v>2025</x:v>
      </x:c>
      <x:c r="G1114" s="10" t="str">
        <x:v>WGI 2026</x:v>
      </x:c>
      <x:c r="H1114" s="10" t="str">
        <x:v>World Bank WGI, revisão 2025</x:v>
      </x:c>
      <x:c r="I1114" s="10" t="str">
        <x:v>https://datacatalog.worldbank.org/search/dataset/0038026/worldwide-governance-indicators</x:v>
      </x:c>
      <x:c r="J1114" s="10" t="s">
        <x:v>269</x:v>
      </x:c>
      <x:c r="K1114" s="10" t="s">
        <x:v>54</x:v>
      </x:c>
      <x:c r="L1114" s="10" t="s">
        <x:v>270</x:v>
      </x:c>
      <x:c r="M1114" s="10" t="s">
        <x:v>255</x:v>
      </x:c>
      <x:c r="N1114" s="13">
        <x:v>0.05</x:v>
      </x:c>
      <x:c r="O1114" s="13">
        <x:v>0.11111111110000001</x:v>
      </x:c>
      <x:c r="P1114" s="13">
        <x:v>5.5555556000000004E-3</x:v>
      </x:c>
      <x:c r="Q1114" s="11" t="b">
        <x:v>0</x:v>
      </x:c>
      <x:c r="R1114" s="10"/>
      <x:c r="S1114" s="10" t="str">
        <x:v>Governance estimate; ano 2025; edição WGI 2026 com revisão histórica. Sem alterar o painel histórico nesta atualização.</x:v>
      </x:c>
      <x:c r="T1114" s="12" t="n">
        <x:f t="shared" ca="1" si="77">(COUNTIF($D$1109:$D$1135,"&lt;"&amp;D1114)+(COUNTIF($D$1109:$D$1135,"="&amp;D1114)-1)/2)/26*100</x:f>
        <x:v>69.23076923076923</x:v>
      </x:c>
      <x:c r="U1114" s="12" t="n">
        <x:f t="shared" ca="1" si="75">T1114*N1114</x:f>
        <x:v>3.4615384615384617</x:v>
      </x:c>
      <x:c r="V1114" s="12" t="n">
        <x:f t="shared" ca="1" si="76">U1114/9</x:f>
        <x:v>0.38461538461538464</x:v>
      </x:c>
    </x:row>
    <x:row r="1115">
      <x:c r="A1115" s="10" t="s">
        <x:v>268</x:v>
      </x:c>
      <x:c r="B1115" s="10" t="s">
        <x:v>67</x:v>
      </x:c>
      <x:c r="C1115" s="10" t="s">
        <x:v>68</x:v>
      </x:c>
      <x:c r="D1115" s="12" t="n">
        <x:v>1.958875</x:v>
      </x:c>
      <x:c r="E1115" s="10" t="s">
        <x:v>252</x:v>
      </x:c>
      <x:c r="F1115" s="10" t="n">
        <x:v>2025</x:v>
      </x:c>
      <x:c r="G1115" s="10" t="str">
        <x:v>WGI 2026</x:v>
      </x:c>
      <x:c r="H1115" s="10" t="str">
        <x:v>World Bank WGI, revisão 2025</x:v>
      </x:c>
      <x:c r="I1115" s="10" t="str">
        <x:v>https://datacatalog.worldbank.org/search/dataset/0038026/worldwide-governance-indicators</x:v>
      </x:c>
      <x:c r="J1115" s="10" t="s">
        <x:v>269</x:v>
      </x:c>
      <x:c r="K1115" s="10" t="s">
        <x:v>54</x:v>
      </x:c>
      <x:c r="L1115" s="10" t="s">
        <x:v>270</x:v>
      </x:c>
      <x:c r="M1115" s="10" t="s">
        <x:v>255</x:v>
      </x:c>
      <x:c r="N1115" s="13">
        <x:v>0.05</x:v>
      </x:c>
      <x:c r="O1115" s="13">
        <x:v>0.11111111110000001</x:v>
      </x:c>
      <x:c r="P1115" s="13">
        <x:v>5.5555556000000004E-3</x:v>
      </x:c>
      <x:c r="Q1115" s="11" t="b">
        <x:v>0</x:v>
      </x:c>
      <x:c r="R1115" s="10"/>
      <x:c r="S1115" s="10" t="str">
        <x:v>Governance estimate; ano 2025; edição WGI 2026 com revisão histórica. Sem alterar o painel histórico nesta atualização.</x:v>
      </x:c>
      <x:c r="T1115" s="12" t="n">
        <x:f t="shared" ca="1" si="77">(COUNTIF($D$1109:$D$1135,"&lt;"&amp;D1115)+(COUNTIF($D$1109:$D$1135,"="&amp;D1115)-1)/2)/26*100</x:f>
        <x:v>96.15384615384616</x:v>
      </x:c>
      <x:c r="U1115" s="12" t="n">
        <x:f t="shared" ca="1" si="75">T1115*N1115</x:f>
        <x:v>4.807692307692308</x:v>
      </x:c>
      <x:c r="V1115" s="12" t="n">
        <x:f t="shared" ca="1" si="76">U1115/9</x:f>
        <x:v>0.5341880341880343</x:v>
      </x:c>
    </x:row>
    <x:row r="1116">
      <x:c r="A1116" s="10" t="s">
        <x:v>268</x:v>
      </x:c>
      <x:c r="B1116" s="10" t="s">
        <x:v>69</x:v>
      </x:c>
      <x:c r="C1116" s="10" t="s">
        <x:v>70</x:v>
      </x:c>
      <x:c r="D1116" s="12" t="n">
        <x:v>1.4997312999999999</x:v>
      </x:c>
      <x:c r="E1116" s="10" t="s">
        <x:v>252</x:v>
      </x:c>
      <x:c r="F1116" s="10" t="n">
        <x:v>2025</x:v>
      </x:c>
      <x:c r="G1116" s="10" t="str">
        <x:v>WGI 2026</x:v>
      </x:c>
      <x:c r="H1116" s="10" t="str">
        <x:v>World Bank WGI, revisão 2025</x:v>
      </x:c>
      <x:c r="I1116" s="10" t="str">
        <x:v>https://datacatalog.worldbank.org/search/dataset/0038026/worldwide-governance-indicators</x:v>
      </x:c>
      <x:c r="J1116" s="10" t="s">
        <x:v>269</x:v>
      </x:c>
      <x:c r="K1116" s="10" t="s">
        <x:v>54</x:v>
      </x:c>
      <x:c r="L1116" s="10" t="s">
        <x:v>270</x:v>
      </x:c>
      <x:c r="M1116" s="10" t="s">
        <x:v>255</x:v>
      </x:c>
      <x:c r="N1116" s="13">
        <x:v>0.05</x:v>
      </x:c>
      <x:c r="O1116" s="13">
        <x:v>0.11111111110000001</x:v>
      </x:c>
      <x:c r="P1116" s="13">
        <x:v>5.5555556000000004E-3</x:v>
      </x:c>
      <x:c r="Q1116" s="11" t="b">
        <x:v>0</x:v>
      </x:c>
      <x:c r="R1116" s="10"/>
      <x:c r="S1116" s="10" t="str">
        <x:v>Governance estimate; ano 2025; edição WGI 2026 com revisão histórica. Sem alterar o painel histórico nesta atualização.</x:v>
      </x:c>
      <x:c r="T1116" s="12" t="n">
        <x:f t="shared" ca="1" si="77">(COUNTIF($D$1109:$D$1135,"&lt;"&amp;D1116)+(COUNTIF($D$1109:$D$1135,"="&amp;D1116)-1)/2)/26*100</x:f>
        <x:v>73.07692307692307</x:v>
      </x:c>
      <x:c r="U1116" s="12" t="n">
        <x:f t="shared" ca="1" si="75">T1116*N1116</x:f>
        <x:v>3.6538461538461533</x:v>
      </x:c>
      <x:c r="V1116" s="12" t="n">
        <x:f t="shared" ca="1" si="76">U1116/9</x:f>
        <x:v>0.40598290598290593</x:v>
      </x:c>
    </x:row>
    <x:row r="1117">
      <x:c r="A1117" s="10" t="s">
        <x:v>268</x:v>
      </x:c>
      <x:c r="B1117" s="10" t="s">
        <x:v>71</x:v>
      </x:c>
      <x:c r="C1117" s="10" t="s">
        <x:v>72</x:v>
      </x:c>
      <x:c r="D1117" s="12" t="n">
        <x:v>0.32179019999999997</x:v>
      </x:c>
      <x:c r="E1117" s="10" t="s">
        <x:v>252</x:v>
      </x:c>
      <x:c r="F1117" s="10" t="n">
        <x:v>2025</x:v>
      </x:c>
      <x:c r="G1117" s="10" t="str">
        <x:v>WGI 2026</x:v>
      </x:c>
      <x:c r="H1117" s="10" t="str">
        <x:v>World Bank WGI, revisão 2025</x:v>
      </x:c>
      <x:c r="I1117" s="10" t="str">
        <x:v>https://datacatalog.worldbank.org/search/dataset/0038026/worldwide-governance-indicators</x:v>
      </x:c>
      <x:c r="J1117" s="10" t="s">
        <x:v>269</x:v>
      </x:c>
      <x:c r="K1117" s="10" t="s">
        <x:v>54</x:v>
      </x:c>
      <x:c r="L1117" s="10" t="s">
        <x:v>270</x:v>
      </x:c>
      <x:c r="M1117" s="10" t="s">
        <x:v>255</x:v>
      </x:c>
      <x:c r="N1117" s="13">
        <x:v>0.05</x:v>
      </x:c>
      <x:c r="O1117" s="13">
        <x:v>0.11111111110000001</x:v>
      </x:c>
      <x:c r="P1117" s="13">
        <x:v>5.5555556000000004E-3</x:v>
      </x:c>
      <x:c r="Q1117" s="11" t="b">
        <x:v>0</x:v>
      </x:c>
      <x:c r="R1117" s="10"/>
      <x:c r="S1117" s="10" t="str">
        <x:v>Governance estimate; ano 2025; edição WGI 2026 com revisão histórica. Sem alterar o painel histórico nesta atualização.</x:v>
      </x:c>
      <x:c r="T1117" s="12" t="n">
        <x:f t="shared" ca="1" si="77">(COUNTIF($D$1109:$D$1135,"&lt;"&amp;D1117)+(COUNTIF($D$1109:$D$1135,"="&amp;D1117)-1)/2)/26*100</x:f>
        <x:v>3.8461538461538463</x:v>
      </x:c>
      <x:c r="U1117" s="12" t="n">
        <x:f t="shared" ca="1" si="75">T1117*N1117</x:f>
        <x:v>0.19230769230769232</x:v>
      </x:c>
      <x:c r="V1117" s="12" t="n">
        <x:f t="shared" ca="1" si="76">U1117/9</x:f>
        <x:v>0.021367521367521368</x:v>
      </x:c>
    </x:row>
    <x:row r="1118">
      <x:c r="A1118" s="10" t="s">
        <x:v>268</x:v>
      </x:c>
      <x:c r="B1118" s="10" t="s">
        <x:v>73</x:v>
      </x:c>
      <x:c r="C1118" s="10" t="s">
        <x:v>74</x:v>
      </x:c>
      <x:c r="D1118" s="12" t="n">
        <x:v>1.1301564</x:v>
      </x:c>
      <x:c r="E1118" s="10" t="s">
        <x:v>252</x:v>
      </x:c>
      <x:c r="F1118" s="10" t="n">
        <x:v>2025</x:v>
      </x:c>
      <x:c r="G1118" s="10" t="str">
        <x:v>WGI 2026</x:v>
      </x:c>
      <x:c r="H1118" s="10" t="str">
        <x:v>World Bank WGI, revisão 2025</x:v>
      </x:c>
      <x:c r="I1118" s="10" t="str">
        <x:v>https://datacatalog.worldbank.org/search/dataset/0038026/worldwide-governance-indicators</x:v>
      </x:c>
      <x:c r="J1118" s="10" t="s">
        <x:v>269</x:v>
      </x:c>
      <x:c r="K1118" s="10" t="s">
        <x:v>54</x:v>
      </x:c>
      <x:c r="L1118" s="10" t="s">
        <x:v>270</x:v>
      </x:c>
      <x:c r="M1118" s="10" t="s">
        <x:v>255</x:v>
      </x:c>
      <x:c r="N1118" s="13">
        <x:v>0.05</x:v>
      </x:c>
      <x:c r="O1118" s="13">
        <x:v>0.11111111110000001</x:v>
      </x:c>
      <x:c r="P1118" s="13">
        <x:v>5.5555556000000004E-3</x:v>
      </x:c>
      <x:c r="Q1118" s="11" t="b">
        <x:v>0</x:v>
      </x:c>
      <x:c r="R1118" s="10"/>
      <x:c r="S1118" s="10" t="str">
        <x:v>Governance estimate; ano 2025; edição WGI 2026 com revisão histórica. Sem alterar o painel histórico nesta atualização.</x:v>
      </x:c>
      <x:c r="T1118" s="12" t="n">
        <x:f t="shared" ca="1" si="77">(COUNTIF($D$1109:$D$1135,"&lt;"&amp;D1118)+(COUNTIF($D$1109:$D$1135,"="&amp;D1118)-1)/2)/26*100</x:f>
        <x:v>50</x:v>
      </x:c>
      <x:c r="U1118" s="12" t="n">
        <x:f t="shared" ca="1" si="75">T1118*N1118</x:f>
        <x:v>2.5</x:v>
      </x:c>
      <x:c r="V1118" s="12" t="n">
        <x:f t="shared" ca="1" si="76">U1118/9</x:f>
        <x:v>0.2777777777777778</x:v>
      </x:c>
    </x:row>
    <x:row r="1119">
      <x:c r="A1119" s="10" t="s">
        <x:v>268</x:v>
      </x:c>
      <x:c r="B1119" s="10" t="s">
        <x:v>75</x:v>
      </x:c>
      <x:c r="C1119" s="10" t="s">
        <x:v>76</x:v>
      </x:c>
      <x:c r="D1119" s="12" t="n">
        <x:v>1.9412284</x:v>
      </x:c>
      <x:c r="E1119" s="10" t="s">
        <x:v>252</x:v>
      </x:c>
      <x:c r="F1119" s="10" t="n">
        <x:v>2025</x:v>
      </x:c>
      <x:c r="G1119" s="10" t="str">
        <x:v>WGI 2026</x:v>
      </x:c>
      <x:c r="H1119" s="10" t="str">
        <x:v>World Bank WGI, revisão 2025</x:v>
      </x:c>
      <x:c r="I1119" s="10" t="str">
        <x:v>https://datacatalog.worldbank.org/search/dataset/0038026/worldwide-governance-indicators</x:v>
      </x:c>
      <x:c r="J1119" s="10" t="s">
        <x:v>269</x:v>
      </x:c>
      <x:c r="K1119" s="10" t="s">
        <x:v>54</x:v>
      </x:c>
      <x:c r="L1119" s="10" t="s">
        <x:v>270</x:v>
      </x:c>
      <x:c r="M1119" s="10" t="s">
        <x:v>255</x:v>
      </x:c>
      <x:c r="N1119" s="13">
        <x:v>0.05</x:v>
      </x:c>
      <x:c r="O1119" s="13">
        <x:v>0.11111111110000001</x:v>
      </x:c>
      <x:c r="P1119" s="13">
        <x:v>5.5555556000000004E-3</x:v>
      </x:c>
      <x:c r="Q1119" s="11" t="b">
        <x:v>0</x:v>
      </x:c>
      <x:c r="R1119" s="10"/>
      <x:c r="S1119" s="10" t="str">
        <x:v>Governance estimate; ano 2025; edição WGI 2026 com revisão histórica. Sem alterar o painel histórico nesta atualização.</x:v>
      </x:c>
      <x:c r="T1119" s="12" t="n">
        <x:f t="shared" ca="1" si="77">(COUNTIF($D$1109:$D$1135,"&lt;"&amp;D1119)+(COUNTIF($D$1109:$D$1135,"="&amp;D1119)-1)/2)/26*100</x:f>
        <x:v>92.3076923076923</x:v>
      </x:c>
      <x:c r="U1119" s="12" t="n">
        <x:f t="shared" ca="1" si="75">T1119*N1119</x:f>
        <x:v>4.615384615384616</x:v>
      </x:c>
      <x:c r="V1119" s="12" t="n">
        <x:f t="shared" ca="1" si="76">U1119/9</x:f>
        <x:v>0.5128205128205129</x:v>
      </x:c>
    </x:row>
    <x:row r="1120">
      <x:c r="A1120" s="10" t="s">
        <x:v>268</x:v>
      </x:c>
      <x:c r="B1120" s="10" t="s">
        <x:v>77</x:v>
      </x:c>
      <x:c r="C1120" s="10" t="s">
        <x:v>78</x:v>
      </x:c>
      <x:c r="D1120" s="12" t="n">
        <x:v>1.2114338999999998</x:v>
      </x:c>
      <x:c r="E1120" s="10" t="s">
        <x:v>252</x:v>
      </x:c>
      <x:c r="F1120" s="10" t="n">
        <x:v>2025</x:v>
      </x:c>
      <x:c r="G1120" s="10" t="str">
        <x:v>WGI 2026</x:v>
      </x:c>
      <x:c r="H1120" s="10" t="str">
        <x:v>World Bank WGI, revisão 2025</x:v>
      </x:c>
      <x:c r="I1120" s="10" t="str">
        <x:v>https://datacatalog.worldbank.org/search/dataset/0038026/worldwide-governance-indicators</x:v>
      </x:c>
      <x:c r="J1120" s="10" t="s">
        <x:v>269</x:v>
      </x:c>
      <x:c r="K1120" s="10" t="s">
        <x:v>54</x:v>
      </x:c>
      <x:c r="L1120" s="10" t="s">
        <x:v>270</x:v>
      </x:c>
      <x:c r="M1120" s="10" t="s">
        <x:v>255</x:v>
      </x:c>
      <x:c r="N1120" s="13">
        <x:v>0.05</x:v>
      </x:c>
      <x:c r="O1120" s="13">
        <x:v>0.11111111110000001</x:v>
      </x:c>
      <x:c r="P1120" s="13">
        <x:v>5.5555556000000004E-3</x:v>
      </x:c>
      <x:c r="Q1120" s="11" t="b">
        <x:v>0</x:v>
      </x:c>
      <x:c r="R1120" s="10"/>
      <x:c r="S1120" s="10" t="str">
        <x:v>Governance estimate; ano 2025; edição WGI 2026 com revisão histórica. Sem alterar o painel histórico nesta atualização.</x:v>
      </x:c>
      <x:c r="T1120" s="12" t="n">
        <x:f t="shared" ca="1" si="77">(COUNTIF($D$1109:$D$1135,"&lt;"&amp;D1120)+(COUNTIF($D$1109:$D$1135,"="&amp;D1120)-1)/2)/26*100</x:f>
        <x:v>53.84615384615385</x:v>
      </x:c>
      <x:c r="U1120" s="12" t="n">
        <x:f t="shared" ca="1" si="75">T1120*N1120</x:f>
        <x:v>2.6923076923076925</x:v>
      </x:c>
      <x:c r="V1120" s="12" t="n">
        <x:f t="shared" ca="1" si="76">U1120/9</x:f>
        <x:v>0.2991452991452992</x:v>
      </x:c>
    </x:row>
    <x:row r="1121">
      <x:c r="A1121" s="10" t="s">
        <x:v>268</x:v>
      </x:c>
      <x:c r="B1121" s="10" t="s">
        <x:v>79</x:v>
      </x:c>
      <x:c r="C1121" s="10" t="s">
        <x:v>80</x:v>
      </x:c>
      <x:c r="D1121" s="12" t="n">
        <x:v>0.7699328999999999</x:v>
      </x:c>
      <x:c r="E1121" s="10" t="s">
        <x:v>252</x:v>
      </x:c>
      <x:c r="F1121" s="10" t="n">
        <x:v>2025</x:v>
      </x:c>
      <x:c r="G1121" s="10" t="str">
        <x:v>WGI 2026</x:v>
      </x:c>
      <x:c r="H1121" s="10" t="str">
        <x:v>World Bank WGI, revisão 2025</x:v>
      </x:c>
      <x:c r="I1121" s="10" t="str">
        <x:v>https://datacatalog.worldbank.org/search/dataset/0038026/worldwide-governance-indicators</x:v>
      </x:c>
      <x:c r="J1121" s="10" t="s">
        <x:v>269</x:v>
      </x:c>
      <x:c r="K1121" s="10" t="s">
        <x:v>54</x:v>
      </x:c>
      <x:c r="L1121" s="10" t="s">
        <x:v>270</x:v>
      </x:c>
      <x:c r="M1121" s="10" t="s">
        <x:v>255</x:v>
      </x:c>
      <x:c r="N1121" s="13">
        <x:v>0.05</x:v>
      </x:c>
      <x:c r="O1121" s="13">
        <x:v>0.11111111110000001</x:v>
      </x:c>
      <x:c r="P1121" s="13">
        <x:v>5.5555556000000004E-3</x:v>
      </x:c>
      <x:c r="Q1121" s="11" t="b">
        <x:v>0</x:v>
      </x:c>
      <x:c r="R1121" s="10"/>
      <x:c r="S1121" s="10" t="str">
        <x:v>Governance estimate; ano 2025; edição WGI 2026 com revisão histórica. Sem alterar o painel histórico nesta atualização.</x:v>
      </x:c>
      <x:c r="T1121" s="12" t="n">
        <x:f t="shared" ca="1" si="77">(COUNTIF($D$1109:$D$1135,"&lt;"&amp;D1121)+(COUNTIF($D$1109:$D$1135,"="&amp;D1121)-1)/2)/26*100</x:f>
        <x:v>23.076923076923077</x:v>
      </x:c>
      <x:c r="U1121" s="12" t="n">
        <x:f t="shared" ca="1" si="75">T1121*N1121</x:f>
        <x:v>1.153846153846154</x:v>
      </x:c>
      <x:c r="V1121" s="12" t="n">
        <x:f t="shared" ca="1" si="76">U1121/9</x:f>
        <x:v>0.12820512820512822</x:v>
      </x:c>
    </x:row>
    <x:row r="1122">
      <x:c r="A1122" s="10" t="s">
        <x:v>268</x:v>
      </x:c>
      <x:c r="B1122" s="10" t="s">
        <x:v>81</x:v>
      </x:c>
      <x:c r="C1122" s="10" t="s">
        <x:v>82</x:v>
      </x:c>
      <x:c r="D1122" s="12" t="n">
        <x:v>0.46991</x:v>
      </x:c>
      <x:c r="E1122" s="10" t="s">
        <x:v>252</x:v>
      </x:c>
      <x:c r="F1122" s="10" t="n">
        <x:v>2025</x:v>
      </x:c>
      <x:c r="G1122" s="10" t="str">
        <x:v>WGI 2026</x:v>
      </x:c>
      <x:c r="H1122" s="10" t="str">
        <x:v>World Bank WGI, revisão 2025</x:v>
      </x:c>
      <x:c r="I1122" s="10" t="str">
        <x:v>https://datacatalog.worldbank.org/search/dataset/0038026/worldwide-governance-indicators</x:v>
      </x:c>
      <x:c r="J1122" s="10" t="s">
        <x:v>269</x:v>
      </x:c>
      <x:c r="K1122" s="10" t="s">
        <x:v>54</x:v>
      </x:c>
      <x:c r="L1122" s="10" t="s">
        <x:v>270</x:v>
      </x:c>
      <x:c r="M1122" s="10" t="s">
        <x:v>255</x:v>
      </x:c>
      <x:c r="N1122" s="13">
        <x:v>0.05</x:v>
      </x:c>
      <x:c r="O1122" s="13">
        <x:v>0.11111111110000001</x:v>
      </x:c>
      <x:c r="P1122" s="13">
        <x:v>5.5555556000000004E-3</x:v>
      </x:c>
      <x:c r="Q1122" s="11" t="b">
        <x:v>0</x:v>
      </x:c>
      <x:c r="R1122" s="10"/>
      <x:c r="S1122" s="10" t="str">
        <x:v>Governance estimate; ano 2025; edição WGI 2026 com revisão histórica. Sem alterar o painel histórico nesta atualização.</x:v>
      </x:c>
      <x:c r="T1122" s="12" t="n">
        <x:f t="shared" ca="1" si="77">(COUNTIF($D$1109:$D$1135,"&lt;"&amp;D1122)+(COUNTIF($D$1109:$D$1135,"="&amp;D1122)-1)/2)/26*100</x:f>
        <x:v>11.538461538461538</x:v>
      </x:c>
      <x:c r="U1122" s="12" t="n">
        <x:f t="shared" ca="1" si="75">T1122*N1122</x:f>
        <x:v>0.576923076923077</x:v>
      </x:c>
      <x:c r="V1122" s="12" t="n">
        <x:f t="shared" ca="1" si="76">U1122/9</x:f>
        <x:v>0.06410256410256411</x:v>
      </x:c>
    </x:row>
    <x:row r="1123">
      <x:c r="A1123" s="10" t="s">
        <x:v>268</x:v>
      </x:c>
      <x:c r="B1123" s="10" t="s">
        <x:v>83</x:v>
      </x:c>
      <x:c r="C1123" s="10" t="s">
        <x:v>84</x:v>
      </x:c>
      <x:c r="D1123" s="12" t="n">
        <x:v>1.6306087999999999</x:v>
      </x:c>
      <x:c r="E1123" s="10" t="s">
        <x:v>252</x:v>
      </x:c>
      <x:c r="F1123" s="10" t="n">
        <x:v>2025</x:v>
      </x:c>
      <x:c r="G1123" s="10" t="str">
        <x:v>WGI 2026</x:v>
      </x:c>
      <x:c r="H1123" s="10" t="str">
        <x:v>World Bank WGI, revisão 2025</x:v>
      </x:c>
      <x:c r="I1123" s="10" t="str">
        <x:v>https://datacatalog.worldbank.org/search/dataset/0038026/worldwide-governance-indicators</x:v>
      </x:c>
      <x:c r="J1123" s="10" t="s">
        <x:v>269</x:v>
      </x:c>
      <x:c r="K1123" s="10" t="s">
        <x:v>54</x:v>
      </x:c>
      <x:c r="L1123" s="10" t="s">
        <x:v>270</x:v>
      </x:c>
      <x:c r="M1123" s="10" t="s">
        <x:v>255</x:v>
      </x:c>
      <x:c r="N1123" s="13">
        <x:v>0.05</x:v>
      </x:c>
      <x:c r="O1123" s="13">
        <x:v>0.11111111110000001</x:v>
      </x:c>
      <x:c r="P1123" s="13">
        <x:v>5.5555556000000004E-3</x:v>
      </x:c>
      <x:c r="Q1123" s="11" t="b">
        <x:v>0</x:v>
      </x:c>
      <x:c r="R1123" s="10"/>
      <x:c r="S1123" s="10" t="str">
        <x:v>Governance estimate; ano 2025; edição WGI 2026 com revisão histórica. Sem alterar o painel histórico nesta atualização.</x:v>
      </x:c>
      <x:c r="T1123" s="12" t="n">
        <x:f t="shared" ca="1" si="77">(COUNTIF($D$1109:$D$1135,"&lt;"&amp;D1123)+(COUNTIF($D$1109:$D$1135,"="&amp;D1123)-1)/2)/26*100</x:f>
        <x:v>80.76923076923077</x:v>
      </x:c>
      <x:c r="U1123" s="12" t="n">
        <x:f t="shared" ca="1" si="75">T1123*N1123</x:f>
        <x:v>4.038461538461539</x:v>
      </x:c>
      <x:c r="V1123" s="12" t="n">
        <x:f t="shared" ca="1" si="76">U1123/9</x:f>
        <x:v>0.4487179487179488</x:v>
      </x:c>
    </x:row>
    <x:row r="1124">
      <x:c r="A1124" s="10" t="s">
        <x:v>268</x:v>
      </x:c>
      <x:c r="B1124" s="10" t="s">
        <x:v>85</x:v>
      </x:c>
      <x:c r="C1124" s="10" t="s">
        <x:v>86</x:v>
      </x:c>
      <x:c r="D1124" s="12" t="n">
        <x:v>0.9246078</x:v>
      </x:c>
      <x:c r="E1124" s="10" t="s">
        <x:v>252</x:v>
      </x:c>
      <x:c r="F1124" s="10" t="n">
        <x:v>2025</x:v>
      </x:c>
      <x:c r="G1124" s="10" t="str">
        <x:v>WGI 2026</x:v>
      </x:c>
      <x:c r="H1124" s="10" t="str">
        <x:v>World Bank WGI, revisão 2025</x:v>
      </x:c>
      <x:c r="I1124" s="10" t="str">
        <x:v>https://datacatalog.worldbank.org/search/dataset/0038026/worldwide-governance-indicators</x:v>
      </x:c>
      <x:c r="J1124" s="10" t="s">
        <x:v>269</x:v>
      </x:c>
      <x:c r="K1124" s="10" t="s">
        <x:v>54</x:v>
      </x:c>
      <x:c r="L1124" s="10" t="s">
        <x:v>270</x:v>
      </x:c>
      <x:c r="M1124" s="10" t="s">
        <x:v>255</x:v>
      </x:c>
      <x:c r="N1124" s="13">
        <x:v>0.05</x:v>
      </x:c>
      <x:c r="O1124" s="13">
        <x:v>0.11111111110000001</x:v>
      </x:c>
      <x:c r="P1124" s="13">
        <x:v>5.5555556000000004E-3</x:v>
      </x:c>
      <x:c r="Q1124" s="11" t="b">
        <x:v>0</x:v>
      </x:c>
      <x:c r="R1124" s="10"/>
      <x:c r="S1124" s="10" t="str">
        <x:v>Governance estimate; ano 2025; edição WGI 2026 com revisão histórica. Sem alterar o painel histórico nesta atualização.</x:v>
      </x:c>
      <x:c r="T1124" s="12" t="n">
        <x:f t="shared" ca="1" si="77">(COUNTIF($D$1109:$D$1135,"&lt;"&amp;D1124)+(COUNTIF($D$1109:$D$1135,"="&amp;D1124)-1)/2)/26*100</x:f>
        <x:v>38.46153846153847</x:v>
      </x:c>
      <x:c r="U1124" s="12" t="n">
        <x:f t="shared" ca="1" si="75">T1124*N1124</x:f>
        <x:v>1.9230769230769234</x:v>
      </x:c>
      <x:c r="V1124" s="12" t="n">
        <x:f t="shared" ca="1" si="76">U1124/9</x:f>
        <x:v>0.2136752136752137</x:v>
      </x:c>
    </x:row>
    <x:row r="1125">
      <x:c r="A1125" s="10" t="s">
        <x:v>268</x:v>
      </x:c>
      <x:c r="B1125" s="10" t="s">
        <x:v>87</x:v>
      </x:c>
      <x:c r="C1125" s="10" t="s">
        <x:v>88</x:v>
      </x:c>
      <x:c r="D1125" s="12" t="n">
        <x:v>1.2418086</x:v>
      </x:c>
      <x:c r="E1125" s="10" t="s">
        <x:v>252</x:v>
      </x:c>
      <x:c r="F1125" s="10" t="n">
        <x:v>2025</x:v>
      </x:c>
      <x:c r="G1125" s="10" t="str">
        <x:v>WGI 2026</x:v>
      </x:c>
      <x:c r="H1125" s="10" t="str">
        <x:v>World Bank WGI, revisão 2025</x:v>
      </x:c>
      <x:c r="I1125" s="10" t="str">
        <x:v>https://datacatalog.worldbank.org/search/dataset/0038026/worldwide-governance-indicators</x:v>
      </x:c>
      <x:c r="J1125" s="10" t="s">
        <x:v>269</x:v>
      </x:c>
      <x:c r="K1125" s="10" t="s">
        <x:v>54</x:v>
      </x:c>
      <x:c r="L1125" s="10" t="s">
        <x:v>270</x:v>
      </x:c>
      <x:c r="M1125" s="10" t="s">
        <x:v>255</x:v>
      </x:c>
      <x:c r="N1125" s="13">
        <x:v>0.05</x:v>
      </x:c>
      <x:c r="O1125" s="13">
        <x:v>0.11111111110000001</x:v>
      </x:c>
      <x:c r="P1125" s="13">
        <x:v>5.5555556000000004E-3</x:v>
      </x:c>
      <x:c r="Q1125" s="11" t="b">
        <x:v>0</x:v>
      </x:c>
      <x:c r="R1125" s="10"/>
      <x:c r="S1125" s="10" t="str">
        <x:v>Governance estimate; ano 2025; edição WGI 2026 com revisão histórica. Sem alterar o painel histórico nesta atualização.</x:v>
      </x:c>
      <x:c r="T1125" s="12" t="n">
        <x:f t="shared" ca="1" si="77">(COUNTIF($D$1109:$D$1135,"&lt;"&amp;D1125)+(COUNTIF($D$1109:$D$1135,"="&amp;D1125)-1)/2)/26*100</x:f>
        <x:v>61.53846153846154</x:v>
      </x:c>
      <x:c r="U1125" s="12" t="n">
        <x:f t="shared" ca="1" si="75">T1125*N1125</x:f>
        <x:v>3.076923076923077</x:v>
      </x:c>
      <x:c r="V1125" s="12" t="n">
        <x:f t="shared" ca="1" si="76">U1125/9</x:f>
        <x:v>0.3418803418803419</x:v>
      </x:c>
    </x:row>
    <x:row r="1126">
      <x:c r="A1126" s="10" t="s">
        <x:v>268</x:v>
      </x:c>
      <x:c r="B1126" s="10" t="s">
        <x:v>89</x:v>
      </x:c>
      <x:c r="C1126" s="10" t="s">
        <x:v>90</x:v>
      </x:c>
      <x:c r="D1126" s="12" t="n">
        <x:v>1.9771976</x:v>
      </x:c>
      <x:c r="E1126" s="10" t="s">
        <x:v>252</x:v>
      </x:c>
      <x:c r="F1126" s="10" t="n">
        <x:v>2025</x:v>
      </x:c>
      <x:c r="G1126" s="10" t="str">
        <x:v>WGI 2026</x:v>
      </x:c>
      <x:c r="H1126" s="10" t="str">
        <x:v>World Bank WGI, revisão 2025</x:v>
      </x:c>
      <x:c r="I1126" s="10" t="str">
        <x:v>https://datacatalog.worldbank.org/search/dataset/0038026/worldwide-governance-indicators</x:v>
      </x:c>
      <x:c r="J1126" s="10" t="s">
        <x:v>269</x:v>
      </x:c>
      <x:c r="K1126" s="10" t="s">
        <x:v>54</x:v>
      </x:c>
      <x:c r="L1126" s="10" t="s">
        <x:v>270</x:v>
      </x:c>
      <x:c r="M1126" s="10" t="s">
        <x:v>255</x:v>
      </x:c>
      <x:c r="N1126" s="13">
        <x:v>0.05</x:v>
      </x:c>
      <x:c r="O1126" s="13">
        <x:v>0.11111111110000001</x:v>
      </x:c>
      <x:c r="P1126" s="13">
        <x:v>5.5555556000000004E-3</x:v>
      </x:c>
      <x:c r="Q1126" s="11" t="b">
        <x:v>0</x:v>
      </x:c>
      <x:c r="R1126" s="10"/>
      <x:c r="S1126" s="10" t="str">
        <x:v>Governance estimate; ano 2025; edição WGI 2026 com revisão histórica. Sem alterar o painel histórico nesta atualização.</x:v>
      </x:c>
      <x:c r="T1126" s="12" t="n">
        <x:f t="shared" ca="1" si="77">(COUNTIF($D$1109:$D$1135,"&lt;"&amp;D1126)+(COUNTIF($D$1109:$D$1135,"="&amp;D1126)-1)/2)/26*100</x:f>
        <x:v>100</x:v>
      </x:c>
      <x:c r="U1126" s="12" t="n">
        <x:f t="shared" ca="1" si="75">T1126*N1126</x:f>
        <x:v>5</x:v>
      </x:c>
      <x:c r="V1126" s="12" t="n">
        <x:f t="shared" ca="1" si="76">U1126/9</x:f>
        <x:v>0.5555555555555556</x:v>
      </x:c>
    </x:row>
    <x:row r="1127">
      <x:c r="A1127" s="10" t="s">
        <x:v>268</x:v>
      </x:c>
      <x:c r="B1127" s="10" t="s">
        <x:v>91</x:v>
      </x:c>
      <x:c r="C1127" s="10" t="s">
        <x:v>92</x:v>
      </x:c>
      <x:c r="D1127" s="12" t="n">
        <x:v>0.8290987</x:v>
      </x:c>
      <x:c r="E1127" s="10" t="s">
        <x:v>252</x:v>
      </x:c>
      <x:c r="F1127" s="10" t="n">
        <x:v>2025</x:v>
      </x:c>
      <x:c r="G1127" s="10" t="str">
        <x:v>WGI 2026</x:v>
      </x:c>
      <x:c r="H1127" s="10" t="str">
        <x:v>World Bank WGI, revisão 2025</x:v>
      </x:c>
      <x:c r="I1127" s="10" t="str">
        <x:v>https://datacatalog.worldbank.org/search/dataset/0038026/worldwide-governance-indicators</x:v>
      </x:c>
      <x:c r="J1127" s="10" t="s">
        <x:v>269</x:v>
      </x:c>
      <x:c r="K1127" s="10" t="s">
        <x:v>54</x:v>
      </x:c>
      <x:c r="L1127" s="10" t="s">
        <x:v>270</x:v>
      </x:c>
      <x:c r="M1127" s="10" t="s">
        <x:v>255</x:v>
      </x:c>
      <x:c r="N1127" s="13">
        <x:v>0.05</x:v>
      </x:c>
      <x:c r="O1127" s="13">
        <x:v>0.11111111110000001</x:v>
      </x:c>
      <x:c r="P1127" s="13">
        <x:v>5.5555556000000004E-3</x:v>
      </x:c>
      <x:c r="Q1127" s="11" t="b">
        <x:v>0</x:v>
      </x:c>
      <x:c r="R1127" s="10"/>
      <x:c r="S1127" s="10" t="str">
        <x:v>Governance estimate; ano 2025; edição WGI 2026 com revisão histórica. Sem alterar o painel histórico nesta atualização.</x:v>
      </x:c>
      <x:c r="T1127" s="12" t="n">
        <x:f t="shared" ca="1" si="77">(COUNTIF($D$1109:$D$1135,"&lt;"&amp;D1127)+(COUNTIF($D$1109:$D$1135,"="&amp;D1127)-1)/2)/26*100</x:f>
        <x:v>30.76923076923077</x:v>
      </x:c>
      <x:c r="U1127" s="12" t="n">
        <x:f t="shared" ca="1" si="75">T1127*N1127</x:f>
        <x:v>1.5384615384615385</x:v>
      </x:c>
      <x:c r="V1127" s="12" t="n">
        <x:f t="shared" ca="1" si="76">U1127/9</x:f>
        <x:v>0.17094017094017094</x:v>
      </x:c>
    </x:row>
    <x:row r="1128">
      <x:c r="A1128" s="10" t="s">
        <x:v>268</x:v>
      </x:c>
      <x:c r="B1128" s="10" t="s">
        <x:v>93</x:v>
      </x:c>
      <x:c r="C1128" s="10" t="s">
        <x:v>94</x:v>
      </x:c>
      <x:c r="D1128" s="12" t="n">
        <x:v>0.7629984999999999</x:v>
      </x:c>
      <x:c r="E1128" s="10" t="s">
        <x:v>252</x:v>
      </x:c>
      <x:c r="F1128" s="10" t="n">
        <x:v>2025</x:v>
      </x:c>
      <x:c r="G1128" s="10" t="str">
        <x:v>WGI 2026</x:v>
      </x:c>
      <x:c r="H1128" s="10" t="str">
        <x:v>World Bank WGI, revisão 2025</x:v>
      </x:c>
      <x:c r="I1128" s="10" t="str">
        <x:v>https://datacatalog.worldbank.org/search/dataset/0038026/worldwide-governance-indicators</x:v>
      </x:c>
      <x:c r="J1128" s="10" t="s">
        <x:v>269</x:v>
      </x:c>
      <x:c r="K1128" s="10" t="s">
        <x:v>54</x:v>
      </x:c>
      <x:c r="L1128" s="10" t="s">
        <x:v>270</x:v>
      </x:c>
      <x:c r="M1128" s="10" t="s">
        <x:v>255</x:v>
      </x:c>
      <x:c r="N1128" s="13">
        <x:v>0.05</x:v>
      </x:c>
      <x:c r="O1128" s="13">
        <x:v>0.11111111110000001</x:v>
      </x:c>
      <x:c r="P1128" s="13">
        <x:v>5.5555556000000004E-3</x:v>
      </x:c>
      <x:c r="Q1128" s="11" t="b">
        <x:v>0</x:v>
      </x:c>
      <x:c r="R1128" s="10"/>
      <x:c r="S1128" s="10" t="str">
        <x:v>Governance estimate; ano 2025; edição WGI 2026 com revisão histórica. Sem alterar o painel histórico nesta atualização.</x:v>
      </x:c>
      <x:c r="T1128" s="12" t="n">
        <x:f t="shared" ca="1" si="77">(COUNTIF($D$1109:$D$1135,"&lt;"&amp;D1128)+(COUNTIF($D$1109:$D$1135,"="&amp;D1128)-1)/2)/26*100</x:f>
        <x:v>19.230769230769234</x:v>
      </x:c>
      <x:c r="U1128" s="12" t="n">
        <x:f t="shared" ca="1" si="75">T1128*N1128</x:f>
        <x:v>0.9615384615384617</x:v>
      </x:c>
      <x:c r="V1128" s="12" t="n">
        <x:f t="shared" ca="1" si="76">U1128/9</x:f>
        <x:v>0.10683760683760685</x:v>
      </x:c>
    </x:row>
    <x:row r="1129">
      <x:c r="A1129" s="10" t="s">
        <x:v>268</x:v>
      </x:c>
      <x:c r="B1129" s="10" t="s">
        <x:v>95</x:v>
      </x:c>
      <x:c r="C1129" s="10" t="s">
        <x:v>96</x:v>
      </x:c>
      <x:c r="D1129" s="12" t="n">
        <x:v>1.7401881</x:v>
      </x:c>
      <x:c r="E1129" s="10" t="s">
        <x:v>252</x:v>
      </x:c>
      <x:c r="F1129" s="10" t="n">
        <x:v>2025</x:v>
      </x:c>
      <x:c r="G1129" s="10" t="str">
        <x:v>WGI 2026</x:v>
      </x:c>
      <x:c r="H1129" s="10" t="str">
        <x:v>World Bank WGI, revisão 2025</x:v>
      </x:c>
      <x:c r="I1129" s="10" t="str">
        <x:v>https://datacatalog.worldbank.org/search/dataset/0038026/worldwide-governance-indicators</x:v>
      </x:c>
      <x:c r="J1129" s="10" t="s">
        <x:v>269</x:v>
      </x:c>
      <x:c r="K1129" s="10" t="s">
        <x:v>54</x:v>
      </x:c>
      <x:c r="L1129" s="10" t="s">
        <x:v>270</x:v>
      </x:c>
      <x:c r="M1129" s="10" t="s">
        <x:v>255</x:v>
      </x:c>
      <x:c r="N1129" s="13">
        <x:v>0.05</x:v>
      </x:c>
      <x:c r="O1129" s="13">
        <x:v>0.11111111110000001</x:v>
      </x:c>
      <x:c r="P1129" s="13">
        <x:v>5.5555556000000004E-3</x:v>
      </x:c>
      <x:c r="Q1129" s="11" t="b">
        <x:v>0</x:v>
      </x:c>
      <x:c r="R1129" s="10"/>
      <x:c r="S1129" s="10" t="str">
        <x:v>Governance estimate; ano 2025; edição WGI 2026 com revisão histórica. Sem alterar o painel histórico nesta atualização.</x:v>
      </x:c>
      <x:c r="T1129" s="12" t="n">
        <x:f t="shared" ca="1" si="77">(COUNTIF($D$1109:$D$1135,"&lt;"&amp;D1129)+(COUNTIF($D$1109:$D$1135,"="&amp;D1129)-1)/2)/26*100</x:f>
        <x:v>84.61538461538461</x:v>
      </x:c>
      <x:c r="U1129" s="12" t="n">
        <x:f t="shared" ca="1" si="75">T1129*N1129</x:f>
        <x:v>4.230769230769231</x:v>
      </x:c>
      <x:c r="V1129" s="12" t="n">
        <x:f t="shared" ca="1" si="76">U1129/9</x:f>
        <x:v>0.4700854700854701</x:v>
      </x:c>
    </x:row>
    <x:row r="1130">
      <x:c r="A1130" s="10" t="s">
        <x:v>268</x:v>
      </x:c>
      <x:c r="B1130" s="10" t="s">
        <x:v>97</x:v>
      </x:c>
      <x:c r="C1130" s="10" t="s">
        <x:v>98</x:v>
      </x:c>
      <x:c r="D1130" s="12" t="n">
        <x:v>0.7962743</x:v>
      </x:c>
      <x:c r="E1130" s="10" t="s">
        <x:v>252</x:v>
      </x:c>
      <x:c r="F1130" s="10" t="n">
        <x:v>2025</x:v>
      </x:c>
      <x:c r="G1130" s="10" t="str">
        <x:v>WGI 2026</x:v>
      </x:c>
      <x:c r="H1130" s="10" t="str">
        <x:v>World Bank WGI, revisão 2025</x:v>
      </x:c>
      <x:c r="I1130" s="10" t="str">
        <x:v>https://datacatalog.worldbank.org/search/dataset/0038026/worldwide-governance-indicators</x:v>
      </x:c>
      <x:c r="J1130" s="10" t="s">
        <x:v>269</x:v>
      </x:c>
      <x:c r="K1130" s="10" t="s">
        <x:v>54</x:v>
      </x:c>
      <x:c r="L1130" s="10" t="s">
        <x:v>270</x:v>
      </x:c>
      <x:c r="M1130" s="10" t="s">
        <x:v>255</x:v>
      </x:c>
      <x:c r="N1130" s="13">
        <x:v>0.05</x:v>
      </x:c>
      <x:c r="O1130" s="13">
        <x:v>0.11111111110000001</x:v>
      </x:c>
      <x:c r="P1130" s="13">
        <x:v>5.5555556000000004E-3</x:v>
      </x:c>
      <x:c r="Q1130" s="11" t="b">
        <x:v>0</x:v>
      </x:c>
      <x:c r="R1130" s="10"/>
      <x:c r="S1130" s="10" t="str">
        <x:v>Governance estimate; ano 2025; edição WGI 2026 com revisão histórica. Sem alterar o painel histórico nesta atualização.</x:v>
      </x:c>
      <x:c r="T1130" s="12" t="n">
        <x:f t="shared" ca="1" si="77">(COUNTIF($D$1109:$D$1135,"&lt;"&amp;D1130)+(COUNTIF($D$1109:$D$1135,"="&amp;D1130)-1)/2)/26*100</x:f>
        <x:v>26.923076923076923</x:v>
      </x:c>
      <x:c r="U1130" s="12" t="n">
        <x:f t="shared" ca="1" si="75">T1130*N1130</x:f>
        <x:v>1.3461538461538463</x:v>
      </x:c>
      <x:c r="V1130" s="12" t="n">
        <x:f t="shared" ca="1" si="76">U1130/9</x:f>
        <x:v>0.1495726495726496</x:v>
      </x:c>
    </x:row>
    <x:row r="1131">
      <x:c r="A1131" s="10" t="s">
        <x:v>268</x:v>
      </x:c>
      <x:c r="B1131" s="10" t="s">
        <x:v>99</x:v>
      </x:c>
      <x:c r="C1131" s="10" t="s">
        <x:v>100</x:v>
      </x:c>
      <x:c r="D1131" s="12" t="n">
        <x:v>1.0219371</x:v>
      </x:c>
      <x:c r="E1131" s="10" t="s">
        <x:v>252</x:v>
      </x:c>
      <x:c r="F1131" s="10" t="n">
        <x:v>2025</x:v>
      </x:c>
      <x:c r="G1131" s="10" t="str">
        <x:v>WGI 2026</x:v>
      </x:c>
      <x:c r="H1131" s="10" t="str">
        <x:v>World Bank WGI, revisão 2025</x:v>
      </x:c>
      <x:c r="I1131" s="10" t="str">
        <x:v>https://datacatalog.worldbank.org/search/dataset/0038026/worldwide-governance-indicators</x:v>
      </x:c>
      <x:c r="J1131" s="10" t="s">
        <x:v>269</x:v>
      </x:c>
      <x:c r="K1131" s="10" t="s">
        <x:v>54</x:v>
      </x:c>
      <x:c r="L1131" s="10" t="s">
        <x:v>270</x:v>
      </x:c>
      <x:c r="M1131" s="10" t="s">
        <x:v>255</x:v>
      </x:c>
      <x:c r="N1131" s="13">
        <x:v>0.05</x:v>
      </x:c>
      <x:c r="O1131" s="13">
        <x:v>0.11111111110000001</x:v>
      </x:c>
      <x:c r="P1131" s="13">
        <x:v>5.5555556000000004E-3</x:v>
      </x:c>
      <x:c r="Q1131" s="11" t="b">
        <x:v>0</x:v>
      </x:c>
      <x:c r="R1131" s="10"/>
      <x:c r="S1131" s="10" t="str">
        <x:v>Governance estimate; ano 2025; edição WGI 2026 com revisão histórica. Sem alterar o painel histórico nesta atualização.</x:v>
      </x:c>
      <x:c r="T1131" s="12" t="n">
        <x:f t="shared" ca="1" si="77">(COUNTIF($D$1109:$D$1135,"&lt;"&amp;D1131)+(COUNTIF($D$1109:$D$1135,"="&amp;D1131)-1)/2)/26*100</x:f>
        <x:v>42.30769230769231</x:v>
      </x:c>
      <x:c r="U1131" s="12" t="n">
        <x:f t="shared" ca="1" si="75">T1131*N1131</x:f>
        <x:v>2.1153846153846154</x:v>
      </x:c>
      <x:c r="V1131" s="12" t="n">
        <x:f t="shared" ca="1" si="76">U1131/9</x:f>
        <x:v>0.23504273504273504</x:v>
      </x:c>
    </x:row>
    <x:row r="1132">
      <x:c r="A1132" s="10" t="s">
        <x:v>268</x:v>
      </x:c>
      <x:c r="B1132" s="10" t="s">
        <x:v>101</x:v>
      </x:c>
      <x:c r="C1132" s="10" t="s">
        <x:v>102</x:v>
      </x:c>
      <x:c r="D1132" s="12" t="n">
        <x:v>0.3709184</x:v>
      </x:c>
      <x:c r="E1132" s="10" t="s">
        <x:v>252</x:v>
      </x:c>
      <x:c r="F1132" s="10" t="n">
        <x:v>2025</x:v>
      </x:c>
      <x:c r="G1132" s="10" t="str">
        <x:v>WGI 2026</x:v>
      </x:c>
      <x:c r="H1132" s="10" t="str">
        <x:v>World Bank WGI, revisão 2025</x:v>
      </x:c>
      <x:c r="I1132" s="10" t="str">
        <x:v>https://datacatalog.worldbank.org/search/dataset/0038026/worldwide-governance-indicators</x:v>
      </x:c>
      <x:c r="J1132" s="10" t="s">
        <x:v>269</x:v>
      </x:c>
      <x:c r="K1132" s="10" t="s">
        <x:v>54</x:v>
      </x:c>
      <x:c r="L1132" s="10" t="s">
        <x:v>270</x:v>
      </x:c>
      <x:c r="M1132" s="10" t="s">
        <x:v>255</x:v>
      </x:c>
      <x:c r="N1132" s="13">
        <x:v>0.05</x:v>
      </x:c>
      <x:c r="O1132" s="13">
        <x:v>0.11111111110000001</x:v>
      </x:c>
      <x:c r="P1132" s="13">
        <x:v>5.5555556000000004E-3</x:v>
      </x:c>
      <x:c r="Q1132" s="11" t="b">
        <x:v>0</x:v>
      </x:c>
      <x:c r="R1132" s="10"/>
      <x:c r="S1132" s="10" t="str">
        <x:v>Governance estimate; ano 2025; edição WGI 2026 com revisão histórica. Sem alterar o painel histórico nesta atualização.</x:v>
      </x:c>
      <x:c r="T1132" s="12" t="n">
        <x:f t="shared" ca="1" si="77">(COUNTIF($D$1109:$D$1135,"&lt;"&amp;D1132)+(COUNTIF($D$1109:$D$1135,"="&amp;D1132)-1)/2)/26*100</x:f>
        <x:v>7.6923076923076925</x:v>
      </x:c>
      <x:c r="U1132" s="12" t="n">
        <x:f t="shared" ca="1" si="75">T1132*N1132</x:f>
        <x:v>0.38461538461538464</x:v>
      </x:c>
      <x:c r="V1132" s="12" t="n">
        <x:f t="shared" ca="1" si="76">U1132/9</x:f>
        <x:v>0.042735042735042736</x:v>
      </x:c>
    </x:row>
    <x:row r="1133">
      <x:c r="A1133" s="10" t="s">
        <x:v>268</x:v>
      </x:c>
      <x:c r="B1133" s="10" t="s">
        <x:v>103</x:v>
      </x:c>
      <x:c r="C1133" s="10" t="s">
        <x:v>104</x:v>
      </x:c>
      <x:c r="D1133" s="12" t="n">
        <x:v>1.8173982</x:v>
      </x:c>
      <x:c r="E1133" s="10" t="s">
        <x:v>252</x:v>
      </x:c>
      <x:c r="F1133" s="10" t="n">
        <x:v>2025</x:v>
      </x:c>
      <x:c r="G1133" s="10" t="str">
        <x:v>WGI 2026</x:v>
      </x:c>
      <x:c r="H1133" s="10" t="str">
        <x:v>World Bank WGI, revisão 2025</x:v>
      </x:c>
      <x:c r="I1133" s="10" t="str">
        <x:v>https://datacatalog.worldbank.org/search/dataset/0038026/worldwide-governance-indicators</x:v>
      </x:c>
      <x:c r="J1133" s="10" t="s">
        <x:v>269</x:v>
      </x:c>
      <x:c r="K1133" s="10" t="s">
        <x:v>54</x:v>
      </x:c>
      <x:c r="L1133" s="10" t="s">
        <x:v>270</x:v>
      </x:c>
      <x:c r="M1133" s="10" t="s">
        <x:v>255</x:v>
      </x:c>
      <x:c r="N1133" s="13">
        <x:v>0.05</x:v>
      </x:c>
      <x:c r="O1133" s="13">
        <x:v>0.11111111110000001</x:v>
      </x:c>
      <x:c r="P1133" s="13">
        <x:v>5.5555556000000004E-3</x:v>
      </x:c>
      <x:c r="Q1133" s="11" t="b">
        <x:v>0</x:v>
      </x:c>
      <x:c r="R1133" s="10"/>
      <x:c r="S1133" s="10" t="str">
        <x:v>Governance estimate; ano 2025; edição WGI 2026 com revisão histórica. Sem alterar o painel histórico nesta atualização.</x:v>
      </x:c>
      <x:c r="T1133" s="12" t="n">
        <x:f t="shared" ca="1" si="77">(COUNTIF($D$1109:$D$1135,"&lt;"&amp;D1133)+(COUNTIF($D$1109:$D$1135,"="&amp;D1133)-1)/2)/26*100</x:f>
        <x:v>88.46153846153845</x:v>
      </x:c>
      <x:c r="U1133" s="12" t="n">
        <x:f t="shared" ca="1" si="75">T1133*N1133</x:f>
        <x:v>4.4230769230769225</x:v>
      </x:c>
      <x:c r="V1133" s="12" t="n">
        <x:f t="shared" ca="1" si="76">U1133/9</x:f>
        <x:v>0.4914529914529914</x:v>
      </x:c>
    </x:row>
    <x:row r="1134">
      <x:c r="A1134" s="10" t="s">
        <x:v>268</x:v>
      </x:c>
      <x:c r="B1134" s="10" t="s">
        <x:v>105</x:v>
      </x:c>
      <x:c r="C1134" s="10" t="s">
        <x:v>106</x:v>
      </x:c>
      <x:c r="D1134" s="12" t="n">
        <x:v>1.1038526</x:v>
      </x:c>
      <x:c r="E1134" s="10" t="s">
        <x:v>252</x:v>
      </x:c>
      <x:c r="F1134" s="10" t="n">
        <x:v>2025</x:v>
      </x:c>
      <x:c r="G1134" s="10" t="str">
        <x:v>WGI 2026</x:v>
      </x:c>
      <x:c r="H1134" s="10" t="str">
        <x:v>World Bank WGI, revisão 2025</x:v>
      </x:c>
      <x:c r="I1134" s="10" t="str">
        <x:v>https://datacatalog.worldbank.org/search/dataset/0038026/worldwide-governance-indicators</x:v>
      </x:c>
      <x:c r="J1134" s="10" t="s">
        <x:v>269</x:v>
      </x:c>
      <x:c r="K1134" s="10" t="s">
        <x:v>54</x:v>
      </x:c>
      <x:c r="L1134" s="10" t="s">
        <x:v>270</x:v>
      </x:c>
      <x:c r="M1134" s="10" t="s">
        <x:v>255</x:v>
      </x:c>
      <x:c r="N1134" s="13">
        <x:v>0.05</x:v>
      </x:c>
      <x:c r="O1134" s="13">
        <x:v>0.11111111110000001</x:v>
      </x:c>
      <x:c r="P1134" s="13">
        <x:v>5.5555556000000004E-3</x:v>
      </x:c>
      <x:c r="Q1134" s="11" t="b">
        <x:v>0</x:v>
      </x:c>
      <x:c r="R1134" s="10"/>
      <x:c r="S1134" s="10" t="str">
        <x:v>Governance estimate; ano 2025; edição WGI 2026 com revisão histórica. Sem alterar o painel histórico nesta atualização.</x:v>
      </x:c>
      <x:c r="T1134" s="12" t="n">
        <x:f t="shared" ca="1" si="77">(COUNTIF($D$1109:$D$1135,"&lt;"&amp;D1134)+(COUNTIF($D$1109:$D$1135,"="&amp;D1134)-1)/2)/26*100</x:f>
        <x:v>46.15384615384615</x:v>
      </x:c>
      <x:c r="U1134" s="12" t="n">
        <x:f t="shared" ca="1" si="75">T1134*N1134</x:f>
        <x:v>2.307692307692308</x:v>
      </x:c>
      <x:c r="V1134" s="12" t="n">
        <x:f t="shared" ca="1" si="76">U1134/9</x:f>
        <x:v>0.25641025641025644</x:v>
      </x:c>
    </x:row>
    <x:row r="1135">
      <x:c r="A1135" s="10" t="s">
        <x:v>268</x:v>
      </x:c>
      <x:c r="B1135" s="10" t="s">
        <x:v>107</x:v>
      </x:c>
      <x:c r="C1135" s="10" t="s">
        <x:v>108</x:v>
      </x:c>
      <x:c r="D1135" s="12" t="n">
        <x:v>0.5818679999999999</x:v>
      </x:c>
      <x:c r="E1135" s="10" t="s">
        <x:v>252</x:v>
      </x:c>
      <x:c r="F1135" s="10" t="n">
        <x:v>2025</x:v>
      </x:c>
      <x:c r="G1135" s="10" t="str">
        <x:v>WGI 2026</x:v>
      </x:c>
      <x:c r="H1135" s="10" t="str">
        <x:v>World Bank WGI, revisão 2025</x:v>
      </x:c>
      <x:c r="I1135" s="10" t="str">
        <x:v>https://datacatalog.worldbank.org/search/dataset/0038026/worldwide-governance-indicators</x:v>
      </x:c>
      <x:c r="J1135" s="10" t="s">
        <x:v>269</x:v>
      </x:c>
      <x:c r="K1135" s="10" t="s">
        <x:v>54</x:v>
      </x:c>
      <x:c r="L1135" s="10" t="s">
        <x:v>270</x:v>
      </x:c>
      <x:c r="M1135" s="10" t="s">
        <x:v>255</x:v>
      </x:c>
      <x:c r="N1135" s="13">
        <x:v>0.05</x:v>
      </x:c>
      <x:c r="O1135" s="13">
        <x:v>0.11111111110000001</x:v>
      </x:c>
      <x:c r="P1135" s="13">
        <x:v>5.5555556000000004E-3</x:v>
      </x:c>
      <x:c r="Q1135" s="11" t="b">
        <x:v>0</x:v>
      </x:c>
      <x:c r="R1135" s="10"/>
      <x:c r="S1135" s="10" t="str">
        <x:v>Governance estimate; ano 2025; edição WGI 2026 com revisão histórica. Sem alterar o painel histórico nesta atualização.</x:v>
      </x:c>
      <x:c r="T1135" s="12" t="n">
        <x:f t="shared" ca="1" si="77">(COUNTIF($D$1109:$D$1135,"&lt;"&amp;D1135)+(COUNTIF($D$1109:$D$1135,"="&amp;D1135)-1)/2)/26*100</x:f>
        <x:v>15.384615384615385</x:v>
      </x:c>
      <x:c r="U1135" s="12" t="n">
        <x:f t="shared" ca="1" si="75">T1135*N1135</x:f>
        <x:v>0.7692307692307693</x:v>
      </x:c>
      <x:c r="V1135" s="12" t="n">
        <x:f t="shared" ca="1" si="76">U1135/9</x:f>
        <x:v>0.08547008547008547</x:v>
      </x:c>
    </x:row>
    <x:row r="1136">
      <x:c r="A1136" s="10" t="s">
        <x:v>271</x:v>
      </x:c>
      <x:c r="B1136" s="10" t="s">
        <x:v>48</x:v>
      </x:c>
      <x:c r="C1136" s="10" t="s">
        <x:v>49</x:v>
      </x:c>
      <x:c r="D1136" s="12" t="n">
        <x:v>1.0670937</x:v>
      </x:c>
      <x:c r="E1136" s="10" t="s">
        <x:v>252</x:v>
      </x:c>
      <x:c r="F1136" s="10" t="n">
        <x:v>2025</x:v>
      </x:c>
      <x:c r="G1136" s="10" t="str">
        <x:v>WGI 2026</x:v>
      </x:c>
      <x:c r="H1136" s="10" t="str">
        <x:v>World Bank WGI, revisão 2025</x:v>
      </x:c>
      <x:c r="I1136" s="10" t="str">
        <x:v>https://datacatalog.worldbank.org/search/dataset/0038026/worldwide-governance-indicators</x:v>
      </x:c>
      <x:c r="J1136" s="10" t="s">
        <x:v>272</x:v>
      </x:c>
      <x:c r="K1136" s="10" t="s">
        <x:v>54</x:v>
      </x:c>
      <x:c r="L1136" s="10" t="s">
        <x:v>270</x:v>
      </x:c>
      <x:c r="M1136" s="10" t="s">
        <x:v>255</x:v>
      </x:c>
      <x:c r="N1136" s="13">
        <x:v>0.05</x:v>
      </x:c>
      <x:c r="O1136" s="13">
        <x:v>0.11111111110000001</x:v>
      </x:c>
      <x:c r="P1136" s="13">
        <x:v>5.5555556000000004E-3</x:v>
      </x:c>
      <x:c r="Q1136" s="11" t="b">
        <x:v>0</x:v>
      </x:c>
      <x:c r="R1136" s="10"/>
      <x:c r="S1136" s="10" t="str">
        <x:v>Governance estimate; ano 2025; edição WGI 2026 com revisão histórica. Sem alterar o painel histórico nesta atualização.</x:v>
      </x:c>
      <x:c r="T1136" s="12" t="n">
        <x:f t="shared" ref="T1136:T1162" ca="1" si="78">(COUNTIF($D$1136:$D$1162,"&lt;"&amp;D1136)+(COUNTIF($D$1136:$D$1162,"="&amp;D1136)-1)/2)/26*100</x:f>
        <x:v>57.692307692307686</x:v>
      </x:c>
      <x:c r="U1136" s="12" t="n">
        <x:f t="shared" ca="1" si="75">T1136*N1136</x:f>
        <x:v>2.8846153846153846</x:v>
      </x:c>
      <x:c r="V1136" s="12" t="n">
        <x:f t="shared" ca="1" si="76">U1136/9</x:f>
        <x:v>0.3205128205128205</x:v>
      </x:c>
    </x:row>
    <x:row r="1137">
      <x:c r="A1137" s="10" t="s">
        <x:v>271</x:v>
      </x:c>
      <x:c r="B1137" s="10" t="s">
        <x:v>57</x:v>
      </x:c>
      <x:c r="C1137" s="10" t="s">
        <x:v>58</x:v>
      </x:c>
      <x:c r="D1137" s="12" t="n">
        <x:v>1.210624</x:v>
      </x:c>
      <x:c r="E1137" s="10" t="s">
        <x:v>252</x:v>
      </x:c>
      <x:c r="F1137" s="10" t="n">
        <x:v>2025</x:v>
      </x:c>
      <x:c r="G1137" s="10" t="str">
        <x:v>WGI 2026</x:v>
      </x:c>
      <x:c r="H1137" s="10" t="str">
        <x:v>World Bank WGI, revisão 2025</x:v>
      </x:c>
      <x:c r="I1137" s="10" t="str">
        <x:v>https://datacatalog.worldbank.org/search/dataset/0038026/worldwide-governance-indicators</x:v>
      </x:c>
      <x:c r="J1137" s="10" t="s">
        <x:v>272</x:v>
      </x:c>
      <x:c r="K1137" s="10" t="s">
        <x:v>54</x:v>
      </x:c>
      <x:c r="L1137" s="10" t="s">
        <x:v>270</x:v>
      </x:c>
      <x:c r="M1137" s="10" t="s">
        <x:v>255</x:v>
      </x:c>
      <x:c r="N1137" s="13">
        <x:v>0.05</x:v>
      </x:c>
      <x:c r="O1137" s="13">
        <x:v>0.11111111110000001</x:v>
      </x:c>
      <x:c r="P1137" s="13">
        <x:v>5.5555556000000004E-3</x:v>
      </x:c>
      <x:c r="Q1137" s="11" t="b">
        <x:v>0</x:v>
      </x:c>
      <x:c r="R1137" s="10"/>
      <x:c r="S1137" s="10" t="str">
        <x:v>Governance estimate; ano 2025; edição WGI 2026 com revisão histórica. Sem alterar o painel histórico nesta atualização.</x:v>
      </x:c>
      <x:c r="T1137" s="12" t="n">
        <x:f t="shared" ca="1" si="78">(COUNTIF($D$1136:$D$1162,"&lt;"&amp;D1137)+(COUNTIF($D$1136:$D$1162,"="&amp;D1137)-1)/2)/26*100</x:f>
        <x:v>65.38461538461539</x:v>
      </x:c>
      <x:c r="U1137" s="12" t="n">
        <x:f t="shared" ca="1" si="75">T1137*N1137</x:f>
        <x:v>3.2692307692307696</x:v>
      </x:c>
      <x:c r="V1137" s="12" t="n">
        <x:f t="shared" ca="1" si="76">U1137/9</x:f>
        <x:v>0.3632478632478633</x:v>
      </x:c>
    </x:row>
    <x:row r="1138">
      <x:c r="A1138" s="10" t="s">
        <x:v>271</x:v>
      </x:c>
      <x:c r="B1138" s="10" t="s">
        <x:v>59</x:v>
      </x:c>
      <x:c r="C1138" s="10" t="s">
        <x:v>60</x:v>
      </x:c>
      <x:c r="D1138" s="12" t="n">
        <x:v>0.3391942</x:v>
      </x:c>
      <x:c r="E1138" s="10" t="s">
        <x:v>252</x:v>
      </x:c>
      <x:c r="F1138" s="10" t="n">
        <x:v>2025</x:v>
      </x:c>
      <x:c r="G1138" s="10" t="str">
        <x:v>WGI 2026</x:v>
      </x:c>
      <x:c r="H1138" s="10" t="str">
        <x:v>World Bank WGI, revisão 2025</x:v>
      </x:c>
      <x:c r="I1138" s="10" t="str">
        <x:v>https://datacatalog.worldbank.org/search/dataset/0038026/worldwide-governance-indicators</x:v>
      </x:c>
      <x:c r="J1138" s="10" t="s">
        <x:v>272</x:v>
      </x:c>
      <x:c r="K1138" s="10" t="s">
        <x:v>54</x:v>
      </x:c>
      <x:c r="L1138" s="10" t="s">
        <x:v>270</x:v>
      </x:c>
      <x:c r="M1138" s="10" t="s">
        <x:v>255</x:v>
      </x:c>
      <x:c r="N1138" s="13">
        <x:v>0.05</x:v>
      </x:c>
      <x:c r="O1138" s="13">
        <x:v>0.11111111110000001</x:v>
      </x:c>
      <x:c r="P1138" s="13">
        <x:v>5.5555556000000004E-3</x:v>
      </x:c>
      <x:c r="Q1138" s="11" t="b">
        <x:v>0</x:v>
      </x:c>
      <x:c r="R1138" s="10"/>
      <x:c r="S1138" s="10" t="str">
        <x:v>Governance estimate; ano 2025; edição WGI 2026 com revisão histórica. Sem alterar o painel histórico nesta atualização.</x:v>
      </x:c>
      <x:c r="T1138" s="12" t="n">
        <x:f t="shared" ca="1" si="78">(COUNTIF($D$1136:$D$1162,"&lt;"&amp;D1138)+(COUNTIF($D$1136:$D$1162,"="&amp;D1138)-1)/2)/26*100</x:f>
        <x:v>7.6923076923076925</x:v>
      </x:c>
      <x:c r="U1138" s="12" t="n">
        <x:f t="shared" ca="1" si="75">T1138*N1138</x:f>
        <x:v>0.38461538461538464</x:v>
      </x:c>
      <x:c r="V1138" s="12" t="n">
        <x:f t="shared" ca="1" si="76">U1138/9</x:f>
        <x:v>0.042735042735042736</x:v>
      </x:c>
    </x:row>
    <x:row r="1139">
      <x:c r="A1139" s="10" t="s">
        <x:v>271</x:v>
      </x:c>
      <x:c r="B1139" s="10" t="s">
        <x:v>61</x:v>
      </x:c>
      <x:c r="C1139" s="10" t="s">
        <x:v>62</x:v>
      </x:c>
      <x:c r="D1139" s="12" t="n">
        <x:v>0.8525028</x:v>
      </x:c>
      <x:c r="E1139" s="10" t="s">
        <x:v>252</x:v>
      </x:c>
      <x:c r="F1139" s="10" t="n">
        <x:v>2025</x:v>
      </x:c>
      <x:c r="G1139" s="10" t="str">
        <x:v>WGI 2026</x:v>
      </x:c>
      <x:c r="H1139" s="10" t="str">
        <x:v>World Bank WGI, revisão 2025</x:v>
      </x:c>
      <x:c r="I1139" s="10" t="str">
        <x:v>https://datacatalog.worldbank.org/search/dataset/0038026/worldwide-governance-indicators</x:v>
      </x:c>
      <x:c r="J1139" s="10" t="s">
        <x:v>272</x:v>
      </x:c>
      <x:c r="K1139" s="10" t="s">
        <x:v>54</x:v>
      </x:c>
      <x:c r="L1139" s="10" t="s">
        <x:v>270</x:v>
      </x:c>
      <x:c r="M1139" s="10" t="s">
        <x:v>255</x:v>
      </x:c>
      <x:c r="N1139" s="13">
        <x:v>0.05</x:v>
      </x:c>
      <x:c r="O1139" s="13">
        <x:v>0.11111111110000001</x:v>
      </x:c>
      <x:c r="P1139" s="13">
        <x:v>5.5555556000000004E-3</x:v>
      </x:c>
      <x:c r="Q1139" s="11" t="b">
        <x:v>0</x:v>
      </x:c>
      <x:c r="R1139" s="10"/>
      <x:c r="S1139" s="10" t="str">
        <x:v>Governance estimate; ano 2025; edição WGI 2026 com revisão histórica. Sem alterar o painel histórico nesta atualização.</x:v>
      </x:c>
      <x:c r="T1139" s="12" t="n">
        <x:f t="shared" ca="1" si="78">(COUNTIF($D$1136:$D$1162,"&lt;"&amp;D1139)+(COUNTIF($D$1136:$D$1162,"="&amp;D1139)-1)/2)/26*100</x:f>
        <x:v>46.15384615384615</x:v>
      </x:c>
      <x:c r="U1139" s="12" t="n">
        <x:f t="shared" ca="1" si="75">T1139*N1139</x:f>
        <x:v>2.307692307692308</x:v>
      </x:c>
      <x:c r="V1139" s="12" t="n">
        <x:f t="shared" ca="1" si="76">U1139/9</x:f>
        <x:v>0.25641025641025644</x:v>
      </x:c>
    </x:row>
    <x:row r="1140">
      <x:c r="A1140" s="10" t="s">
        <x:v>271</x:v>
      </x:c>
      <x:c r="B1140" s="10" t="s">
        <x:v>63</x:v>
      </x:c>
      <x:c r="C1140" s="10" t="s">
        <x:v>64</x:v>
      </x:c>
      <x:c r="D1140" s="12" t="n">
        <x:v>1.0729402</x:v>
      </x:c>
      <x:c r="E1140" s="10" t="s">
        <x:v>252</x:v>
      </x:c>
      <x:c r="F1140" s="10" t="n">
        <x:v>2025</x:v>
      </x:c>
      <x:c r="G1140" s="10" t="str">
        <x:v>WGI 2026</x:v>
      </x:c>
      <x:c r="H1140" s="10" t="str">
        <x:v>World Bank WGI, revisão 2025</x:v>
      </x:c>
      <x:c r="I1140" s="10" t="str">
        <x:v>https://datacatalog.worldbank.org/search/dataset/0038026/worldwide-governance-indicators</x:v>
      </x:c>
      <x:c r="J1140" s="10" t="s">
        <x:v>272</x:v>
      </x:c>
      <x:c r="K1140" s="10" t="s">
        <x:v>54</x:v>
      </x:c>
      <x:c r="L1140" s="10" t="s">
        <x:v>270</x:v>
      </x:c>
      <x:c r="M1140" s="10" t="s">
        <x:v>255</x:v>
      </x:c>
      <x:c r="N1140" s="13">
        <x:v>0.05</x:v>
      </x:c>
      <x:c r="O1140" s="13">
        <x:v>0.11111111110000001</x:v>
      </x:c>
      <x:c r="P1140" s="13">
        <x:v>5.5555556000000004E-3</x:v>
      </x:c>
      <x:c r="Q1140" s="11" t="b">
        <x:v>0</x:v>
      </x:c>
      <x:c r="R1140" s="10"/>
      <x:c r="S1140" s="10" t="str">
        <x:v>Governance estimate; ano 2025; edição WGI 2026 com revisão histórica. Sem alterar o painel histórico nesta atualização.</x:v>
      </x:c>
      <x:c r="T1140" s="12" t="n">
        <x:f t="shared" ca="1" si="78">(COUNTIF($D$1136:$D$1162,"&lt;"&amp;D1140)+(COUNTIF($D$1136:$D$1162,"="&amp;D1140)-1)/2)/26*100</x:f>
        <x:v>61.53846153846154</x:v>
      </x:c>
      <x:c r="U1140" s="12" t="n">
        <x:f t="shared" ca="1" si="75">T1140*N1140</x:f>
        <x:v>3.076923076923077</x:v>
      </x:c>
      <x:c r="V1140" s="12" t="n">
        <x:f t="shared" ca="1" si="76">U1140/9</x:f>
        <x:v>0.3418803418803419</x:v>
      </x:c>
    </x:row>
    <x:row r="1141">
      <x:c r="A1141" s="10" t="s">
        <x:v>271</x:v>
      </x:c>
      <x:c r="B1141" s="10" t="s">
        <x:v>65</x:v>
      </x:c>
      <x:c r="C1141" s="10" t="s">
        <x:v>66</x:v>
      </x:c>
      <x:c r="D1141" s="12" t="n">
        <x:v>1.2160052</x:v>
      </x:c>
      <x:c r="E1141" s="10" t="s">
        <x:v>252</x:v>
      </x:c>
      <x:c r="F1141" s="10" t="n">
        <x:v>2025</x:v>
      </x:c>
      <x:c r="G1141" s="10" t="str">
        <x:v>WGI 2026</x:v>
      </x:c>
      <x:c r="H1141" s="10" t="str">
        <x:v>World Bank WGI, revisão 2025</x:v>
      </x:c>
      <x:c r="I1141" s="10" t="str">
        <x:v>https://datacatalog.worldbank.org/search/dataset/0038026/worldwide-governance-indicators</x:v>
      </x:c>
      <x:c r="J1141" s="10" t="s">
        <x:v>272</x:v>
      </x:c>
      <x:c r="K1141" s="10" t="s">
        <x:v>54</x:v>
      </x:c>
      <x:c r="L1141" s="10" t="s">
        <x:v>270</x:v>
      </x:c>
      <x:c r="M1141" s="10" t="s">
        <x:v>255</x:v>
      </x:c>
      <x:c r="N1141" s="13">
        <x:v>0.05</x:v>
      </x:c>
      <x:c r="O1141" s="13">
        <x:v>0.11111111110000001</x:v>
      </x:c>
      <x:c r="P1141" s="13">
        <x:v>5.5555556000000004E-3</x:v>
      </x:c>
      <x:c r="Q1141" s="11" t="b">
        <x:v>0</x:v>
      </x:c>
      <x:c r="R1141" s="10"/>
      <x:c r="S1141" s="10" t="str">
        <x:v>Governance estimate; ano 2025; edição WGI 2026 com revisão histórica. Sem alterar o painel histórico nesta atualização.</x:v>
      </x:c>
      <x:c r="T1141" s="12" t="n">
        <x:f t="shared" ca="1" si="78">(COUNTIF($D$1136:$D$1162,"&lt;"&amp;D1141)+(COUNTIF($D$1136:$D$1162,"="&amp;D1141)-1)/2)/26*100</x:f>
        <x:v>69.23076923076923</x:v>
      </x:c>
      <x:c r="U1141" s="12" t="n">
        <x:f t="shared" ca="1" si="75">T1141*N1141</x:f>
        <x:v>3.4615384615384617</x:v>
      </x:c>
      <x:c r="V1141" s="12" t="n">
        <x:f t="shared" ca="1" si="76">U1141/9</x:f>
        <x:v>0.38461538461538464</x:v>
      </x:c>
    </x:row>
    <x:row r="1142">
      <x:c r="A1142" s="10" t="s">
        <x:v>271</x:v>
      </x:c>
      <x:c r="B1142" s="10" t="s">
        <x:v>67</x:v>
      </x:c>
      <x:c r="C1142" s="10" t="s">
        <x:v>68</x:v>
      </x:c>
      <x:c r="D1142" s="12" t="n">
        <x:v>1.6959081999999999</x:v>
      </x:c>
      <x:c r="E1142" s="10" t="s">
        <x:v>252</x:v>
      </x:c>
      <x:c r="F1142" s="10" t="n">
        <x:v>2025</x:v>
      </x:c>
      <x:c r="G1142" s="10" t="str">
        <x:v>WGI 2026</x:v>
      </x:c>
      <x:c r="H1142" s="10" t="str">
        <x:v>World Bank WGI, revisão 2025</x:v>
      </x:c>
      <x:c r="I1142" s="10" t="str">
        <x:v>https://datacatalog.worldbank.org/search/dataset/0038026/worldwide-governance-indicators</x:v>
      </x:c>
      <x:c r="J1142" s="10" t="s">
        <x:v>272</x:v>
      </x:c>
      <x:c r="K1142" s="10" t="s">
        <x:v>54</x:v>
      </x:c>
      <x:c r="L1142" s="10" t="s">
        <x:v>270</x:v>
      </x:c>
      <x:c r="M1142" s="10" t="s">
        <x:v>255</x:v>
      </x:c>
      <x:c r="N1142" s="13">
        <x:v>0.05</x:v>
      </x:c>
      <x:c r="O1142" s="13">
        <x:v>0.11111111110000001</x:v>
      </x:c>
      <x:c r="P1142" s="13">
        <x:v>5.5555556000000004E-3</x:v>
      </x:c>
      <x:c r="Q1142" s="11" t="b">
        <x:v>0</x:v>
      </x:c>
      <x:c r="R1142" s="10"/>
      <x:c r="S1142" s="10" t="str">
        <x:v>Governance estimate; ano 2025; edição WGI 2026 com revisão histórica. Sem alterar o painel histórico nesta atualização.</x:v>
      </x:c>
      <x:c r="T1142" s="12" t="n">
        <x:f t="shared" ca="1" si="78">(COUNTIF($D$1136:$D$1162,"&lt;"&amp;D1142)+(COUNTIF($D$1136:$D$1162,"="&amp;D1142)-1)/2)/26*100</x:f>
        <x:v>100</x:v>
      </x:c>
      <x:c r="U1142" s="12" t="n">
        <x:f t="shared" ca="1" si="75">T1142*N1142</x:f>
        <x:v>5</x:v>
      </x:c>
      <x:c r="V1142" s="12" t="n">
        <x:f t="shared" ca="1" si="76">U1142/9</x:f>
        <x:v>0.5555555555555556</x:v>
      </x:c>
    </x:row>
    <x:row r="1143">
      <x:c r="A1143" s="10" t="s">
        <x:v>271</x:v>
      </x:c>
      <x:c r="B1143" s="10" t="s">
        <x:v>69</x:v>
      </x:c>
      <x:c r="C1143" s="10" t="s">
        <x:v>70</x:v>
      </x:c>
      <x:c r="D1143" s="12" t="n">
        <x:v>1.3704796</x:v>
      </x:c>
      <x:c r="E1143" s="10" t="s">
        <x:v>252</x:v>
      </x:c>
      <x:c r="F1143" s="10" t="n">
        <x:v>2025</x:v>
      </x:c>
      <x:c r="G1143" s="10" t="str">
        <x:v>WGI 2026</x:v>
      </x:c>
      <x:c r="H1143" s="10" t="str">
        <x:v>World Bank WGI, revisão 2025</x:v>
      </x:c>
      <x:c r="I1143" s="10" t="str">
        <x:v>https://datacatalog.worldbank.org/search/dataset/0038026/worldwide-governance-indicators</x:v>
      </x:c>
      <x:c r="J1143" s="10" t="s">
        <x:v>272</x:v>
      </x:c>
      <x:c r="K1143" s="10" t="s">
        <x:v>54</x:v>
      </x:c>
      <x:c r="L1143" s="10" t="s">
        <x:v>270</x:v>
      </x:c>
      <x:c r="M1143" s="10" t="s">
        <x:v>255</x:v>
      </x:c>
      <x:c r="N1143" s="13">
        <x:v>0.05</x:v>
      </x:c>
      <x:c r="O1143" s="13">
        <x:v>0.11111111110000001</x:v>
      </x:c>
      <x:c r="P1143" s="13">
        <x:v>5.5555556000000004E-3</x:v>
      </x:c>
      <x:c r="Q1143" s="11" t="b">
        <x:v>0</x:v>
      </x:c>
      <x:c r="R1143" s="10"/>
      <x:c r="S1143" s="10" t="str">
        <x:v>Governance estimate; ano 2025; edição WGI 2026 com revisão histórica. Sem alterar o painel histórico nesta atualização.</x:v>
      </x:c>
      <x:c r="T1143" s="12" t="n">
        <x:f t="shared" ca="1" si="78">(COUNTIF($D$1136:$D$1162,"&lt;"&amp;D1143)+(COUNTIF($D$1136:$D$1162,"="&amp;D1143)-1)/2)/26*100</x:f>
        <x:v>76.92307692307693</x:v>
      </x:c>
      <x:c r="U1143" s="12" t="n">
        <x:f t="shared" ca="1" si="75">T1143*N1143</x:f>
        <x:v>3.8461538461538467</x:v>
      </x:c>
      <x:c r="V1143" s="12" t="n">
        <x:f t="shared" ca="1" si="76">U1143/9</x:f>
        <x:v>0.4273504273504274</x:v>
      </x:c>
    </x:row>
    <x:row r="1144">
      <x:c r="A1144" s="10" t="s">
        <x:v>271</x:v>
      </x:c>
      <x:c r="B1144" s="10" t="s">
        <x:v>71</x:v>
      </x:c>
      <x:c r="C1144" s="10" t="s">
        <x:v>72</x:v>
      </x:c>
      <x:c r="D1144" s="12" t="n">
        <x:v>0.4160142</x:v>
      </x:c>
      <x:c r="E1144" s="10" t="s">
        <x:v>252</x:v>
      </x:c>
      <x:c r="F1144" s="10" t="n">
        <x:v>2025</x:v>
      </x:c>
      <x:c r="G1144" s="10" t="str">
        <x:v>WGI 2026</x:v>
      </x:c>
      <x:c r="H1144" s="10" t="str">
        <x:v>World Bank WGI, revisão 2025</x:v>
      </x:c>
      <x:c r="I1144" s="10" t="str">
        <x:v>https://datacatalog.worldbank.org/search/dataset/0038026/worldwide-governance-indicators</x:v>
      </x:c>
      <x:c r="J1144" s="10" t="s">
        <x:v>272</x:v>
      </x:c>
      <x:c r="K1144" s="10" t="s">
        <x:v>54</x:v>
      </x:c>
      <x:c r="L1144" s="10" t="s">
        <x:v>270</x:v>
      </x:c>
      <x:c r="M1144" s="10" t="s">
        <x:v>255</x:v>
      </x:c>
      <x:c r="N1144" s="13">
        <x:v>0.05</x:v>
      </x:c>
      <x:c r="O1144" s="13">
        <x:v>0.11111111110000001</x:v>
      </x:c>
      <x:c r="P1144" s="13">
        <x:v>5.5555556000000004E-3</x:v>
      </x:c>
      <x:c r="Q1144" s="11" t="b">
        <x:v>0</x:v>
      </x:c>
      <x:c r="R1144" s="10"/>
      <x:c r="S1144" s="10" t="str">
        <x:v>Governance estimate; ano 2025; edição WGI 2026 com revisão histórica. Sem alterar o painel histórico nesta atualização.</x:v>
      </x:c>
      <x:c r="T1144" s="12" t="n">
        <x:f t="shared" ca="1" si="78">(COUNTIF($D$1136:$D$1162,"&lt;"&amp;D1144)+(COUNTIF($D$1136:$D$1162,"="&amp;D1144)-1)/2)/26*100</x:f>
        <x:v>19.230769230769234</x:v>
      </x:c>
      <x:c r="U1144" s="12" t="n">
        <x:f t="shared" ca="1" si="75">T1144*N1144</x:f>
        <x:v>0.9615384615384617</x:v>
      </x:c>
      <x:c r="V1144" s="12" t="n">
        <x:f t="shared" ca="1" si="76">U1144/9</x:f>
        <x:v>0.10683760683760685</x:v>
      </x:c>
    </x:row>
    <x:row r="1145">
      <x:c r="A1145" s="10" t="s">
        <x:v>271</x:v>
      </x:c>
      <x:c r="B1145" s="10" t="s">
        <x:v>73</x:v>
      </x:c>
      <x:c r="C1145" s="10" t="s">
        <x:v>74</x:v>
      </x:c>
      <x:c r="D1145" s="12" t="n">
        <x:v>0.41933509999999996</x:v>
      </x:c>
      <x:c r="E1145" s="10" t="s">
        <x:v>252</x:v>
      </x:c>
      <x:c r="F1145" s="10" t="n">
        <x:v>2025</x:v>
      </x:c>
      <x:c r="G1145" s="10" t="str">
        <x:v>WGI 2026</x:v>
      </x:c>
      <x:c r="H1145" s="10" t="str">
        <x:v>World Bank WGI, revisão 2025</x:v>
      </x:c>
      <x:c r="I1145" s="10" t="str">
        <x:v>https://datacatalog.worldbank.org/search/dataset/0038026/worldwide-governance-indicators</x:v>
      </x:c>
      <x:c r="J1145" s="10" t="s">
        <x:v>272</x:v>
      </x:c>
      <x:c r="K1145" s="10" t="s">
        <x:v>54</x:v>
      </x:c>
      <x:c r="L1145" s="10" t="s">
        <x:v>270</x:v>
      </x:c>
      <x:c r="M1145" s="10" t="s">
        <x:v>255</x:v>
      </x:c>
      <x:c r="N1145" s="13">
        <x:v>0.05</x:v>
      </x:c>
      <x:c r="O1145" s="13">
        <x:v>0.11111111110000001</x:v>
      </x:c>
      <x:c r="P1145" s="13">
        <x:v>5.5555556000000004E-3</x:v>
      </x:c>
      <x:c r="Q1145" s="11" t="b">
        <x:v>0</x:v>
      </x:c>
      <x:c r="R1145" s="10"/>
      <x:c r="S1145" s="10" t="str">
        <x:v>Governance estimate; ano 2025; edição WGI 2026 com revisão histórica. Sem alterar o painel histórico nesta atualização.</x:v>
      </x:c>
      <x:c r="T1145" s="12" t="n">
        <x:f t="shared" ca="1" si="78">(COUNTIF($D$1136:$D$1162,"&lt;"&amp;D1145)+(COUNTIF($D$1136:$D$1162,"="&amp;D1145)-1)/2)/26*100</x:f>
        <x:v>23.076923076923077</x:v>
      </x:c>
      <x:c r="U1145" s="12" t="n">
        <x:f t="shared" ca="1" si="75">T1145*N1145</x:f>
        <x:v>1.153846153846154</x:v>
      </x:c>
      <x:c r="V1145" s="12" t="n">
        <x:f t="shared" ca="1" si="76">U1145/9</x:f>
        <x:v>0.12820512820512822</x:v>
      </x:c>
    </x:row>
    <x:row r="1146">
      <x:c r="A1146" s="10" t="s">
        <x:v>271</x:v>
      </x:c>
      <x:c r="B1146" s="10" t="s">
        <x:v>75</x:v>
      </x:c>
      <x:c r="C1146" s="10" t="s">
        <x:v>76</x:v>
      </x:c>
      <x:c r="D1146" s="12" t="n">
        <x:v>1.6339156</x:v>
      </x:c>
      <x:c r="E1146" s="10" t="s">
        <x:v>252</x:v>
      </x:c>
      <x:c r="F1146" s="10" t="n">
        <x:v>2025</x:v>
      </x:c>
      <x:c r="G1146" s="10" t="str">
        <x:v>WGI 2026</x:v>
      </x:c>
      <x:c r="H1146" s="10" t="str">
        <x:v>World Bank WGI, revisão 2025</x:v>
      </x:c>
      <x:c r="I1146" s="10" t="str">
        <x:v>https://datacatalog.worldbank.org/search/dataset/0038026/worldwide-governance-indicators</x:v>
      </x:c>
      <x:c r="J1146" s="10" t="s">
        <x:v>272</x:v>
      </x:c>
      <x:c r="K1146" s="10" t="s">
        <x:v>54</x:v>
      </x:c>
      <x:c r="L1146" s="10" t="s">
        <x:v>270</x:v>
      </x:c>
      <x:c r="M1146" s="10" t="s">
        <x:v>255</x:v>
      </x:c>
      <x:c r="N1146" s="13">
        <x:v>0.05</x:v>
      </x:c>
      <x:c r="O1146" s="13">
        <x:v>0.11111111110000001</x:v>
      </x:c>
      <x:c r="P1146" s="13">
        <x:v>5.5555556000000004E-3</x:v>
      </x:c>
      <x:c r="Q1146" s="11" t="b">
        <x:v>0</x:v>
      </x:c>
      <x:c r="R1146" s="10"/>
      <x:c r="S1146" s="10" t="str">
        <x:v>Governance estimate; ano 2025; edição WGI 2026 com revisão histórica. Sem alterar o painel histórico nesta atualização.</x:v>
      </x:c>
      <x:c r="T1146" s="12" t="n">
        <x:f t="shared" ca="1" si="78">(COUNTIF($D$1136:$D$1162,"&lt;"&amp;D1146)+(COUNTIF($D$1136:$D$1162,"="&amp;D1146)-1)/2)/26*100</x:f>
        <x:v>92.3076923076923</x:v>
      </x:c>
      <x:c r="U1146" s="12" t="n">
        <x:f t="shared" ca="1" si="75">T1146*N1146</x:f>
        <x:v>4.615384615384616</x:v>
      </x:c>
      <x:c r="V1146" s="12" t="n">
        <x:f t="shared" ca="1" si="76">U1146/9</x:f>
        <x:v>0.5128205128205129</x:v>
      </x:c>
    </x:row>
    <x:row r="1147">
      <x:c r="A1147" s="10" t="s">
        <x:v>271</x:v>
      </x:c>
      <x:c r="B1147" s="10" t="s">
        <x:v>77</x:v>
      </x:c>
      <x:c r="C1147" s="10" t="s">
        <x:v>78</x:v>
      </x:c>
      <x:c r="D1147" s="12" t="n">
        <x:v>0.9886706999999999</x:v>
      </x:c>
      <x:c r="E1147" s="10" t="s">
        <x:v>252</x:v>
      </x:c>
      <x:c r="F1147" s="10" t="n">
        <x:v>2025</x:v>
      </x:c>
      <x:c r="G1147" s="10" t="str">
        <x:v>WGI 2026</x:v>
      </x:c>
      <x:c r="H1147" s="10" t="str">
        <x:v>World Bank WGI, revisão 2025</x:v>
      </x:c>
      <x:c r="I1147" s="10" t="str">
        <x:v>https://datacatalog.worldbank.org/search/dataset/0038026/worldwide-governance-indicators</x:v>
      </x:c>
      <x:c r="J1147" s="10" t="s">
        <x:v>272</x:v>
      </x:c>
      <x:c r="K1147" s="10" t="s">
        <x:v>54</x:v>
      </x:c>
      <x:c r="L1147" s="10" t="s">
        <x:v>270</x:v>
      </x:c>
      <x:c r="M1147" s="10" t="s">
        <x:v>255</x:v>
      </x:c>
      <x:c r="N1147" s="13">
        <x:v>0.05</x:v>
      </x:c>
      <x:c r="O1147" s="13">
        <x:v>0.11111111110000001</x:v>
      </x:c>
      <x:c r="P1147" s="13">
        <x:v>5.5555556000000004E-3</x:v>
      </x:c>
      <x:c r="Q1147" s="11" t="b">
        <x:v>0</x:v>
      </x:c>
      <x:c r="R1147" s="10"/>
      <x:c r="S1147" s="10" t="str">
        <x:v>Governance estimate; ano 2025; edição WGI 2026 com revisão histórica. Sem alterar o painel histórico nesta atualização.</x:v>
      </x:c>
      <x:c r="T1147" s="12" t="n">
        <x:f t="shared" ca="1" si="78">(COUNTIF($D$1136:$D$1162,"&lt;"&amp;D1147)+(COUNTIF($D$1136:$D$1162,"="&amp;D1147)-1)/2)/26*100</x:f>
        <x:v>50</x:v>
      </x:c>
      <x:c r="U1147" s="12" t="n">
        <x:f t="shared" ca="1" si="75">T1147*N1147</x:f>
        <x:v>2.5</x:v>
      </x:c>
      <x:c r="V1147" s="12" t="n">
        <x:f t="shared" ca="1" si="76">U1147/9</x:f>
        <x:v>0.2777777777777778</x:v>
      </x:c>
    </x:row>
    <x:row r="1148">
      <x:c r="A1148" s="10" t="s">
        <x:v>271</x:v>
      </x:c>
      <x:c r="B1148" s="10" t="s">
        <x:v>79</x:v>
      </x:c>
      <x:c r="C1148" s="10" t="s">
        <x:v>80</x:v>
      </x:c>
      <x:c r="D1148" s="12" t="n">
        <x:v>0.43504339999999997</x:v>
      </x:c>
      <x:c r="E1148" s="10" t="s">
        <x:v>252</x:v>
      </x:c>
      <x:c r="F1148" s="10" t="n">
        <x:v>2025</x:v>
      </x:c>
      <x:c r="G1148" s="10" t="str">
        <x:v>WGI 2026</x:v>
      </x:c>
      <x:c r="H1148" s="10" t="str">
        <x:v>World Bank WGI, revisão 2025</x:v>
      </x:c>
      <x:c r="I1148" s="10" t="str">
        <x:v>https://datacatalog.worldbank.org/search/dataset/0038026/worldwide-governance-indicators</x:v>
      </x:c>
      <x:c r="J1148" s="10" t="s">
        <x:v>272</x:v>
      </x:c>
      <x:c r="K1148" s="10" t="s">
        <x:v>54</x:v>
      </x:c>
      <x:c r="L1148" s="10" t="s">
        <x:v>270</x:v>
      </x:c>
      <x:c r="M1148" s="10" t="s">
        <x:v>255</x:v>
      </x:c>
      <x:c r="N1148" s="13">
        <x:v>0.05</x:v>
      </x:c>
      <x:c r="O1148" s="13">
        <x:v>0.11111111110000001</x:v>
      </x:c>
      <x:c r="P1148" s="13">
        <x:v>5.5555556000000004E-3</x:v>
      </x:c>
      <x:c r="Q1148" s="11" t="b">
        <x:v>0</x:v>
      </x:c>
      <x:c r="R1148" s="10"/>
      <x:c r="S1148" s="10" t="str">
        <x:v>Governance estimate; ano 2025; edição WGI 2026 com revisão histórica. Sem alterar o painel histórico nesta atualização.</x:v>
      </x:c>
      <x:c r="T1148" s="12" t="n">
        <x:f t="shared" ca="1" si="78">(COUNTIF($D$1136:$D$1162,"&lt;"&amp;D1148)+(COUNTIF($D$1136:$D$1162,"="&amp;D1148)-1)/2)/26*100</x:f>
        <x:v>26.923076923076923</x:v>
      </x:c>
      <x:c r="U1148" s="12" t="n">
        <x:f t="shared" ca="1" si="75">T1148*N1148</x:f>
        <x:v>1.3461538461538463</x:v>
      </x:c>
      <x:c r="V1148" s="12" t="n">
        <x:f t="shared" ca="1" si="76">U1148/9</x:f>
        <x:v>0.1495726495726496</x:v>
      </x:c>
    </x:row>
    <x:row r="1149">
      <x:c r="A1149" s="10" t="s">
        <x:v>271</x:v>
      </x:c>
      <x:c r="B1149" s="10" t="s">
        <x:v>81</x:v>
      </x:c>
      <x:c r="C1149" s="10" t="s">
        <x:v>82</x:v>
      </x:c>
      <x:c r="D1149" s="12" t="n">
        <x:v>0.26375519999999997</x:v>
      </x:c>
      <x:c r="E1149" s="10" t="s">
        <x:v>252</x:v>
      </x:c>
      <x:c r="F1149" s="10" t="n">
        <x:v>2025</x:v>
      </x:c>
      <x:c r="G1149" s="10" t="str">
        <x:v>WGI 2026</x:v>
      </x:c>
      <x:c r="H1149" s="10" t="str">
        <x:v>World Bank WGI, revisão 2025</x:v>
      </x:c>
      <x:c r="I1149" s="10" t="str">
        <x:v>https://datacatalog.worldbank.org/search/dataset/0038026/worldwide-governance-indicators</x:v>
      </x:c>
      <x:c r="J1149" s="10" t="s">
        <x:v>272</x:v>
      </x:c>
      <x:c r="K1149" s="10" t="s">
        <x:v>54</x:v>
      </x:c>
      <x:c r="L1149" s="10" t="s">
        <x:v>270</x:v>
      </x:c>
      <x:c r="M1149" s="10" t="s">
        <x:v>255</x:v>
      </x:c>
      <x:c r="N1149" s="13">
        <x:v>0.05</x:v>
      </x:c>
      <x:c r="O1149" s="13">
        <x:v>0.11111111110000001</x:v>
      </x:c>
      <x:c r="P1149" s="13">
        <x:v>5.5555556000000004E-3</x:v>
      </x:c>
      <x:c r="Q1149" s="11" t="b">
        <x:v>0</x:v>
      </x:c>
      <x:c r="R1149" s="10"/>
      <x:c r="S1149" s="10" t="str">
        <x:v>Governance estimate; ano 2025; edição WGI 2026 com revisão histórica. Sem alterar o painel histórico nesta atualização.</x:v>
      </x:c>
      <x:c r="T1149" s="12" t="n">
        <x:f t="shared" ca="1" si="78">(COUNTIF($D$1136:$D$1162,"&lt;"&amp;D1149)+(COUNTIF($D$1136:$D$1162,"="&amp;D1149)-1)/2)/26*100</x:f>
        <x:v>0</x:v>
      </x:c>
      <x:c r="U1149" s="12" t="n">
        <x:f t="shared" ca="1" si="75">T1149*N1149</x:f>
        <x:v>0</x:v>
      </x:c>
      <x:c r="V1149" s="12" t="n">
        <x:f t="shared" ca="1" si="76">U1149/9</x:f>
        <x:v>0</x:v>
      </x:c>
    </x:row>
    <x:row r="1150">
      <x:c r="A1150" s="10" t="s">
        <x:v>271</x:v>
      </x:c>
      <x:c r="B1150" s="10" t="s">
        <x:v>83</x:v>
      </x:c>
      <x:c r="C1150" s="10" t="s">
        <x:v>84</x:v>
      </x:c>
      <x:c r="D1150" s="12" t="n">
        <x:v>1.6173848</x:v>
      </x:c>
      <x:c r="E1150" s="10" t="s">
        <x:v>252</x:v>
      </x:c>
      <x:c r="F1150" s="10" t="n">
        <x:v>2025</x:v>
      </x:c>
      <x:c r="G1150" s="10" t="str">
        <x:v>WGI 2026</x:v>
      </x:c>
      <x:c r="H1150" s="10" t="str">
        <x:v>World Bank WGI, revisão 2025</x:v>
      </x:c>
      <x:c r="I1150" s="10" t="str">
        <x:v>https://datacatalog.worldbank.org/search/dataset/0038026/worldwide-governance-indicators</x:v>
      </x:c>
      <x:c r="J1150" s="10" t="s">
        <x:v>272</x:v>
      </x:c>
      <x:c r="K1150" s="10" t="s">
        <x:v>54</x:v>
      </x:c>
      <x:c r="L1150" s="10" t="s">
        <x:v>270</x:v>
      </x:c>
      <x:c r="M1150" s="10" t="s">
        <x:v>255</x:v>
      </x:c>
      <x:c r="N1150" s="13">
        <x:v>0.05</x:v>
      </x:c>
      <x:c r="O1150" s="13">
        <x:v>0.11111111110000001</x:v>
      </x:c>
      <x:c r="P1150" s="13">
        <x:v>5.5555556000000004E-3</x:v>
      </x:c>
      <x:c r="Q1150" s="11" t="b">
        <x:v>0</x:v>
      </x:c>
      <x:c r="R1150" s="10"/>
      <x:c r="S1150" s="10" t="str">
        <x:v>Governance estimate; ano 2025; edição WGI 2026 com revisão histórica. Sem alterar o painel histórico nesta atualização.</x:v>
      </x:c>
      <x:c r="T1150" s="12" t="n">
        <x:f t="shared" ca="1" si="78">(COUNTIF($D$1136:$D$1162,"&lt;"&amp;D1150)+(COUNTIF($D$1136:$D$1162,"="&amp;D1150)-1)/2)/26*100</x:f>
        <x:v>88.46153846153845</x:v>
      </x:c>
      <x:c r="U1150" s="12" t="n">
        <x:f t="shared" ca="1" si="75">T1150*N1150</x:f>
        <x:v>4.4230769230769225</x:v>
      </x:c>
      <x:c r="V1150" s="12" t="n">
        <x:f t="shared" ca="1" si="76">U1150/9</x:f>
        <x:v>0.4914529914529914</x:v>
      </x:c>
    </x:row>
    <x:row r="1151">
      <x:c r="A1151" s="10" t="s">
        <x:v>271</x:v>
      </x:c>
      <x:c r="B1151" s="10" t="s">
        <x:v>85</x:v>
      </x:c>
      <x:c r="C1151" s="10" t="s">
        <x:v>86</x:v>
      </x:c>
      <x:c r="D1151" s="12" t="n">
        <x:v>0.5979855</x:v>
      </x:c>
      <x:c r="E1151" s="10" t="s">
        <x:v>252</x:v>
      </x:c>
      <x:c r="F1151" s="10" t="n">
        <x:v>2025</x:v>
      </x:c>
      <x:c r="G1151" s="10" t="str">
        <x:v>WGI 2026</x:v>
      </x:c>
      <x:c r="H1151" s="10" t="str">
        <x:v>World Bank WGI, revisão 2025</x:v>
      </x:c>
      <x:c r="I1151" s="10" t="str">
        <x:v>https://datacatalog.worldbank.org/search/dataset/0038026/worldwide-governance-indicators</x:v>
      </x:c>
      <x:c r="J1151" s="10" t="s">
        <x:v>272</x:v>
      </x:c>
      <x:c r="K1151" s="10" t="s">
        <x:v>54</x:v>
      </x:c>
      <x:c r="L1151" s="10" t="s">
        <x:v>270</x:v>
      </x:c>
      <x:c r="M1151" s="10" t="s">
        <x:v>255</x:v>
      </x:c>
      <x:c r="N1151" s="13">
        <x:v>0.05</x:v>
      </x:c>
      <x:c r="O1151" s="13">
        <x:v>0.11111111110000001</x:v>
      </x:c>
      <x:c r="P1151" s="13">
        <x:v>5.5555556000000004E-3</x:v>
      </x:c>
      <x:c r="Q1151" s="11" t="b">
        <x:v>0</x:v>
      </x:c>
      <x:c r="R1151" s="10"/>
      <x:c r="S1151" s="10" t="str">
        <x:v>Governance estimate; ano 2025; edição WGI 2026 com revisão histórica. Sem alterar o painel histórico nesta atualização.</x:v>
      </x:c>
      <x:c r="T1151" s="12" t="n">
        <x:f t="shared" ca="1" si="78">(COUNTIF($D$1136:$D$1162,"&lt;"&amp;D1151)+(COUNTIF($D$1136:$D$1162,"="&amp;D1151)-1)/2)/26*100</x:f>
        <x:v>34.61538461538461</x:v>
      </x:c>
      <x:c r="U1151" s="12" t="n">
        <x:f t="shared" ca="1" si="75">T1151*N1151</x:f>
        <x:v>1.7307692307692308</x:v>
      </x:c>
      <x:c r="V1151" s="12" t="n">
        <x:f t="shared" ca="1" si="76">U1151/9</x:f>
        <x:v>0.19230769230769232</x:v>
      </x:c>
    </x:row>
    <x:row r="1152">
      <x:c r="A1152" s="10" t="s">
        <x:v>271</x:v>
      </x:c>
      <x:c r="B1152" s="10" t="s">
        <x:v>87</x:v>
      </x:c>
      <x:c r="C1152" s="10" t="s">
        <x:v>88</x:v>
      </x:c>
      <x:c r="D1152" s="12" t="n">
        <x:v>1.2704989</x:v>
      </x:c>
      <x:c r="E1152" s="10" t="s">
        <x:v>252</x:v>
      </x:c>
      <x:c r="F1152" s="10" t="n">
        <x:v>2025</x:v>
      </x:c>
      <x:c r="G1152" s="10" t="str">
        <x:v>WGI 2026</x:v>
      </x:c>
      <x:c r="H1152" s="10" t="str">
        <x:v>World Bank WGI, revisão 2025</x:v>
      </x:c>
      <x:c r="I1152" s="10" t="str">
        <x:v>https://datacatalog.worldbank.org/search/dataset/0038026/worldwide-governance-indicators</x:v>
      </x:c>
      <x:c r="J1152" s="10" t="s">
        <x:v>272</x:v>
      </x:c>
      <x:c r="K1152" s="10" t="s">
        <x:v>54</x:v>
      </x:c>
      <x:c r="L1152" s="10" t="s">
        <x:v>270</x:v>
      </x:c>
      <x:c r="M1152" s="10" t="s">
        <x:v>255</x:v>
      </x:c>
      <x:c r="N1152" s="13">
        <x:v>0.05</x:v>
      </x:c>
      <x:c r="O1152" s="13">
        <x:v>0.11111111110000001</x:v>
      </x:c>
      <x:c r="P1152" s="13">
        <x:v>5.5555556000000004E-3</x:v>
      </x:c>
      <x:c r="Q1152" s="11" t="b">
        <x:v>0</x:v>
      </x:c>
      <x:c r="R1152" s="10"/>
      <x:c r="S1152" s="10" t="str">
        <x:v>Governance estimate; ano 2025; edição WGI 2026 com revisão histórica. Sem alterar o painel histórico nesta atualização.</x:v>
      </x:c>
      <x:c r="T1152" s="12" t="n">
        <x:f t="shared" ca="1" si="78">(COUNTIF($D$1136:$D$1162,"&lt;"&amp;D1152)+(COUNTIF($D$1136:$D$1162,"="&amp;D1152)-1)/2)/26*100</x:f>
        <x:v>73.07692307692307</x:v>
      </x:c>
      <x:c r="U1152" s="12" t="n">
        <x:f t="shared" ca="1" si="75">T1152*N1152</x:f>
        <x:v>3.6538461538461533</x:v>
      </x:c>
      <x:c r="V1152" s="12" t="n">
        <x:f t="shared" ca="1" si="76">U1152/9</x:f>
        <x:v>0.40598290598290593</x:v>
      </x:c>
    </x:row>
    <x:row r="1153">
      <x:c r="A1153" s="10" t="s">
        <x:v>271</x:v>
      </x:c>
      <x:c r="B1153" s="10" t="s">
        <x:v>89</x:v>
      </x:c>
      <x:c r="C1153" s="10" t="s">
        <x:v>90</x:v>
      </x:c>
      <x:c r="D1153" s="12" t="n">
        <x:v>1.6431174</x:v>
      </x:c>
      <x:c r="E1153" s="10" t="s">
        <x:v>252</x:v>
      </x:c>
      <x:c r="F1153" s="10" t="n">
        <x:v>2025</x:v>
      </x:c>
      <x:c r="G1153" s="10" t="str">
        <x:v>WGI 2026</x:v>
      </x:c>
      <x:c r="H1153" s="10" t="str">
        <x:v>World Bank WGI, revisão 2025</x:v>
      </x:c>
      <x:c r="I1153" s="10" t="str">
        <x:v>https://datacatalog.worldbank.org/search/dataset/0038026/worldwide-governance-indicators</x:v>
      </x:c>
      <x:c r="J1153" s="10" t="s">
        <x:v>272</x:v>
      </x:c>
      <x:c r="K1153" s="10" t="s">
        <x:v>54</x:v>
      </x:c>
      <x:c r="L1153" s="10" t="s">
        <x:v>270</x:v>
      </x:c>
      <x:c r="M1153" s="10" t="s">
        <x:v>255</x:v>
      </x:c>
      <x:c r="N1153" s="13">
        <x:v>0.05</x:v>
      </x:c>
      <x:c r="O1153" s="13">
        <x:v>0.11111111110000001</x:v>
      </x:c>
      <x:c r="P1153" s="13">
        <x:v>5.5555556000000004E-3</x:v>
      </x:c>
      <x:c r="Q1153" s="11" t="b">
        <x:v>0</x:v>
      </x:c>
      <x:c r="R1153" s="10"/>
      <x:c r="S1153" s="10" t="str">
        <x:v>Governance estimate; ano 2025; edição WGI 2026 com revisão histórica. Sem alterar o painel histórico nesta atualização.</x:v>
      </x:c>
      <x:c r="T1153" s="12" t="n">
        <x:f t="shared" ca="1" si="78">(COUNTIF($D$1136:$D$1162,"&lt;"&amp;D1153)+(COUNTIF($D$1136:$D$1162,"="&amp;D1153)-1)/2)/26*100</x:f>
        <x:v>96.15384615384616</x:v>
      </x:c>
      <x:c r="U1153" s="12" t="n">
        <x:f t="shared" ca="1" si="75">T1153*N1153</x:f>
        <x:v>4.807692307692308</x:v>
      </x:c>
      <x:c r="V1153" s="12" t="n">
        <x:f t="shared" ca="1" si="76">U1153/9</x:f>
        <x:v>0.5341880341880343</x:v>
      </x:c>
    </x:row>
    <x:row r="1154">
      <x:c r="A1154" s="10" t="s">
        <x:v>271</x:v>
      </x:c>
      <x:c r="B1154" s="10" t="s">
        <x:v>91</x:v>
      </x:c>
      <x:c r="C1154" s="10" t="s">
        <x:v>92</x:v>
      </x:c>
      <x:c r="D1154" s="12" t="n">
        <x:v>1.0224666</x:v>
      </x:c>
      <x:c r="E1154" s="10" t="s">
        <x:v>252</x:v>
      </x:c>
      <x:c r="F1154" s="10" t="n">
        <x:v>2025</x:v>
      </x:c>
      <x:c r="G1154" s="10" t="str">
        <x:v>WGI 2026</x:v>
      </x:c>
      <x:c r="H1154" s="10" t="str">
        <x:v>World Bank WGI, revisão 2025</x:v>
      </x:c>
      <x:c r="I1154" s="10" t="str">
        <x:v>https://datacatalog.worldbank.org/search/dataset/0038026/worldwide-governance-indicators</x:v>
      </x:c>
      <x:c r="J1154" s="10" t="s">
        <x:v>272</x:v>
      </x:c>
      <x:c r="K1154" s="10" t="s">
        <x:v>54</x:v>
      </x:c>
      <x:c r="L1154" s="10" t="s">
        <x:v>270</x:v>
      </x:c>
      <x:c r="M1154" s="10" t="s">
        <x:v>255</x:v>
      </x:c>
      <x:c r="N1154" s="13">
        <x:v>0.05</x:v>
      </x:c>
      <x:c r="O1154" s="13">
        <x:v>0.11111111110000001</x:v>
      </x:c>
      <x:c r="P1154" s="13">
        <x:v>5.5555556000000004E-3</x:v>
      </x:c>
      <x:c r="Q1154" s="11" t="b">
        <x:v>0</x:v>
      </x:c>
      <x:c r="R1154" s="10"/>
      <x:c r="S1154" s="10" t="str">
        <x:v>Governance estimate; ano 2025; edição WGI 2026 com revisão histórica. Sem alterar o painel histórico nesta atualização.</x:v>
      </x:c>
      <x:c r="T1154" s="12" t="n">
        <x:f t="shared" ca="1" si="78">(COUNTIF($D$1136:$D$1162,"&lt;"&amp;D1154)+(COUNTIF($D$1136:$D$1162,"="&amp;D1154)-1)/2)/26*100</x:f>
        <x:v>53.84615384615385</x:v>
      </x:c>
      <x:c r="U1154" s="12" t="n">
        <x:f t="shared" ref="U1154:U1217" ca="1" si="79">T1154*N1154</x:f>
        <x:v>2.6923076923076925</x:v>
      </x:c>
      <x:c r="V1154" s="12" t="n">
        <x:f t="shared" ref="V1154:V1217" ca="1" si="80">U1154/9</x:f>
        <x:v>0.2991452991452992</x:v>
      </x:c>
    </x:row>
    <x:row r="1155">
      <x:c r="A1155" s="10" t="s">
        <x:v>271</x:v>
      </x:c>
      <x:c r="B1155" s="10" t="s">
        <x:v>93</x:v>
      </x:c>
      <x:c r="C1155" s="10" t="s">
        <x:v>94</x:v>
      </x:c>
      <x:c r="D1155" s="12" t="n">
        <x:v>0.4084213</x:v>
      </x:c>
      <x:c r="E1155" s="10" t="s">
        <x:v>252</x:v>
      </x:c>
      <x:c r="F1155" s="10" t="n">
        <x:v>2025</x:v>
      </x:c>
      <x:c r="G1155" s="10" t="str">
        <x:v>WGI 2026</x:v>
      </x:c>
      <x:c r="H1155" s="10" t="str">
        <x:v>World Bank WGI, revisão 2025</x:v>
      </x:c>
      <x:c r="I1155" s="10" t="str">
        <x:v>https://datacatalog.worldbank.org/search/dataset/0038026/worldwide-governance-indicators</x:v>
      </x:c>
      <x:c r="J1155" s="10" t="s">
        <x:v>272</x:v>
      </x:c>
      <x:c r="K1155" s="10" t="s">
        <x:v>54</x:v>
      </x:c>
      <x:c r="L1155" s="10" t="s">
        <x:v>270</x:v>
      </x:c>
      <x:c r="M1155" s="10" t="s">
        <x:v>255</x:v>
      </x:c>
      <x:c r="N1155" s="13">
        <x:v>0.05</x:v>
      </x:c>
      <x:c r="O1155" s="13">
        <x:v>0.11111111110000001</x:v>
      </x:c>
      <x:c r="P1155" s="13">
        <x:v>5.5555556000000004E-3</x:v>
      </x:c>
      <x:c r="Q1155" s="11" t="b">
        <x:v>0</x:v>
      </x:c>
      <x:c r="R1155" s="10"/>
      <x:c r="S1155" s="10" t="str">
        <x:v>Governance estimate; ano 2025; edição WGI 2026 com revisão histórica. Sem alterar o painel histórico nesta atualização.</x:v>
      </x:c>
      <x:c r="T1155" s="12" t="n">
        <x:f t="shared" ca="1" si="78">(COUNTIF($D$1136:$D$1162,"&lt;"&amp;D1155)+(COUNTIF($D$1136:$D$1162,"="&amp;D1155)-1)/2)/26*100</x:f>
        <x:v>15.384615384615385</x:v>
      </x:c>
      <x:c r="U1155" s="12" t="n">
        <x:f t="shared" ca="1" si="79">T1155*N1155</x:f>
        <x:v>0.7692307692307693</x:v>
      </x:c>
      <x:c r="V1155" s="12" t="n">
        <x:f t="shared" ca="1" si="80">U1155/9</x:f>
        <x:v>0.08547008547008547</x:v>
      </x:c>
    </x:row>
    <x:row r="1156">
      <x:c r="A1156" s="10" t="s">
        <x:v>271</x:v>
      </x:c>
      <x:c r="B1156" s="10" t="s">
        <x:v>95</x:v>
      </x:c>
      <x:c r="C1156" s="10" t="s">
        <x:v>96</x:v>
      </x:c>
      <x:c r="D1156" s="12" t="n">
        <x:v>1.4372922</x:v>
      </x:c>
      <x:c r="E1156" s="10" t="s">
        <x:v>252</x:v>
      </x:c>
      <x:c r="F1156" s="10" t="n">
        <x:v>2025</x:v>
      </x:c>
      <x:c r="G1156" s="10" t="str">
        <x:v>WGI 2026</x:v>
      </x:c>
      <x:c r="H1156" s="10" t="str">
        <x:v>World Bank WGI, revisão 2025</x:v>
      </x:c>
      <x:c r="I1156" s="10" t="str">
        <x:v>https://datacatalog.worldbank.org/search/dataset/0038026/worldwide-governance-indicators</x:v>
      </x:c>
      <x:c r="J1156" s="10" t="s">
        <x:v>272</x:v>
      </x:c>
      <x:c r="K1156" s="10" t="s">
        <x:v>54</x:v>
      </x:c>
      <x:c r="L1156" s="10" t="s">
        <x:v>270</x:v>
      </x:c>
      <x:c r="M1156" s="10" t="s">
        <x:v>255</x:v>
      </x:c>
      <x:c r="N1156" s="13">
        <x:v>0.05</x:v>
      </x:c>
      <x:c r="O1156" s="13">
        <x:v>0.11111111110000001</x:v>
      </x:c>
      <x:c r="P1156" s="13">
        <x:v>5.5555556000000004E-3</x:v>
      </x:c>
      <x:c r="Q1156" s="11" t="b">
        <x:v>0</x:v>
      </x:c>
      <x:c r="R1156" s="10"/>
      <x:c r="S1156" s="10" t="str">
        <x:v>Governance estimate; ano 2025; edição WGI 2026 com revisão histórica. Sem alterar o painel histórico nesta atualização.</x:v>
      </x:c>
      <x:c r="T1156" s="12" t="n">
        <x:f t="shared" ca="1" si="78">(COUNTIF($D$1136:$D$1162,"&lt;"&amp;D1156)+(COUNTIF($D$1136:$D$1162,"="&amp;D1156)-1)/2)/26*100</x:f>
        <x:v>80.76923076923077</x:v>
      </x:c>
      <x:c r="U1156" s="12" t="n">
        <x:f t="shared" ca="1" si="79">T1156*N1156</x:f>
        <x:v>4.038461538461539</x:v>
      </x:c>
      <x:c r="V1156" s="12" t="n">
        <x:f t="shared" ca="1" si="80">U1156/9</x:f>
        <x:v>0.4487179487179488</x:v>
      </x:c>
    </x:row>
    <x:row r="1157">
      <x:c r="A1157" s="10" t="s">
        <x:v>271</x:v>
      </x:c>
      <x:c r="B1157" s="10" t="s">
        <x:v>97</x:v>
      </x:c>
      <x:c r="C1157" s="10" t="s">
        <x:v>98</x:v>
      </x:c>
      <x:c r="D1157" s="12" t="n">
        <x:v>0.7887153</x:v>
      </x:c>
      <x:c r="E1157" s="10" t="s">
        <x:v>252</x:v>
      </x:c>
      <x:c r="F1157" s="10" t="n">
        <x:v>2025</x:v>
      </x:c>
      <x:c r="G1157" s="10" t="str">
        <x:v>WGI 2026</x:v>
      </x:c>
      <x:c r="H1157" s="10" t="str">
        <x:v>World Bank WGI, revisão 2025</x:v>
      </x:c>
      <x:c r="I1157" s="10" t="str">
        <x:v>https://datacatalog.worldbank.org/search/dataset/0038026/worldwide-governance-indicators</x:v>
      </x:c>
      <x:c r="J1157" s="10" t="s">
        <x:v>272</x:v>
      </x:c>
      <x:c r="K1157" s="10" t="s">
        <x:v>54</x:v>
      </x:c>
      <x:c r="L1157" s="10" t="s">
        <x:v>270</x:v>
      </x:c>
      <x:c r="M1157" s="10" t="s">
        <x:v>255</x:v>
      </x:c>
      <x:c r="N1157" s="13">
        <x:v>0.05</x:v>
      </x:c>
      <x:c r="O1157" s="13">
        <x:v>0.11111111110000001</x:v>
      </x:c>
      <x:c r="P1157" s="13">
        <x:v>5.5555556000000004E-3</x:v>
      </x:c>
      <x:c r="Q1157" s="11" t="b">
        <x:v>0</x:v>
      </x:c>
      <x:c r="R1157" s="10"/>
      <x:c r="S1157" s="10" t="str">
        <x:v>Governance estimate; ano 2025; edição WGI 2026 com revisão histórica. Sem alterar o painel histórico nesta atualização.</x:v>
      </x:c>
      <x:c r="T1157" s="12" t="n">
        <x:f t="shared" ca="1" si="78">(COUNTIF($D$1136:$D$1162,"&lt;"&amp;D1157)+(COUNTIF($D$1136:$D$1162,"="&amp;D1157)-1)/2)/26*100</x:f>
        <x:v>42.30769230769231</x:v>
      </x:c>
      <x:c r="U1157" s="12" t="n">
        <x:f t="shared" ca="1" si="79">T1157*N1157</x:f>
        <x:v>2.1153846153846154</x:v>
      </x:c>
      <x:c r="V1157" s="12" t="n">
        <x:f t="shared" ca="1" si="80">U1157/9</x:f>
        <x:v>0.23504273504273504</x:v>
      </x:c>
    </x:row>
    <x:row r="1158">
      <x:c r="A1158" s="10" t="s">
        <x:v>271</x:v>
      </x:c>
      <x:c r="B1158" s="10" t="s">
        <x:v>99</x:v>
      </x:c>
      <x:c r="C1158" s="10" t="s">
        <x:v>100</x:v>
      </x:c>
      <x:c r="D1158" s="12" t="n">
        <x:v>0.5607533</x:v>
      </x:c>
      <x:c r="E1158" s="10" t="s">
        <x:v>252</x:v>
      </x:c>
      <x:c r="F1158" s="10" t="n">
        <x:v>2025</x:v>
      </x:c>
      <x:c r="G1158" s="10" t="str">
        <x:v>WGI 2026</x:v>
      </x:c>
      <x:c r="H1158" s="10" t="str">
        <x:v>World Bank WGI, revisão 2025</x:v>
      </x:c>
      <x:c r="I1158" s="10" t="str">
        <x:v>https://datacatalog.worldbank.org/search/dataset/0038026/worldwide-governance-indicators</x:v>
      </x:c>
      <x:c r="J1158" s="10" t="s">
        <x:v>272</x:v>
      </x:c>
      <x:c r="K1158" s="10" t="s">
        <x:v>54</x:v>
      </x:c>
      <x:c r="L1158" s="10" t="s">
        <x:v>270</x:v>
      </x:c>
      <x:c r="M1158" s="10" t="s">
        <x:v>255</x:v>
      </x:c>
      <x:c r="N1158" s="13">
        <x:v>0.05</x:v>
      </x:c>
      <x:c r="O1158" s="13">
        <x:v>0.11111111110000001</x:v>
      </x:c>
      <x:c r="P1158" s="13">
        <x:v>5.5555556000000004E-3</x:v>
      </x:c>
      <x:c r="Q1158" s="11" t="b">
        <x:v>0</x:v>
      </x:c>
      <x:c r="R1158" s="10"/>
      <x:c r="S1158" s="10" t="str">
        <x:v>Governance estimate; ano 2025; edição WGI 2026 com revisão histórica. Sem alterar o painel histórico nesta atualização.</x:v>
      </x:c>
      <x:c r="T1158" s="12" t="n">
        <x:f t="shared" ca="1" si="78">(COUNTIF($D$1136:$D$1162,"&lt;"&amp;D1158)+(COUNTIF($D$1136:$D$1162,"="&amp;D1158)-1)/2)/26*100</x:f>
        <x:v>30.76923076923077</x:v>
      </x:c>
      <x:c r="U1158" s="12" t="n">
        <x:f t="shared" ca="1" si="79">T1158*N1158</x:f>
        <x:v>1.5384615384615385</x:v>
      </x:c>
      <x:c r="V1158" s="12" t="n">
        <x:f t="shared" ca="1" si="80">U1158/9</x:f>
        <x:v>0.17094017094017094</x:v>
      </x:c>
    </x:row>
    <x:row r="1159">
      <x:c r="A1159" s="10" t="s">
        <x:v>271</x:v>
      </x:c>
      <x:c r="B1159" s="10" t="s">
        <x:v>101</x:v>
      </x:c>
      <x:c r="C1159" s="10" t="s">
        <x:v>102</x:v>
      </x:c>
      <x:c r="D1159" s="12" t="n">
        <x:v>0.2686943</x:v>
      </x:c>
      <x:c r="E1159" s="10" t="s">
        <x:v>252</x:v>
      </x:c>
      <x:c r="F1159" s="10" t="n">
        <x:v>2025</x:v>
      </x:c>
      <x:c r="G1159" s="10" t="str">
        <x:v>WGI 2026</x:v>
      </x:c>
      <x:c r="H1159" s="10" t="str">
        <x:v>World Bank WGI, revisão 2025</x:v>
      </x:c>
      <x:c r="I1159" s="10" t="str">
        <x:v>https://datacatalog.worldbank.org/search/dataset/0038026/worldwide-governance-indicators</x:v>
      </x:c>
      <x:c r="J1159" s="10" t="s">
        <x:v>272</x:v>
      </x:c>
      <x:c r="K1159" s="10" t="s">
        <x:v>54</x:v>
      </x:c>
      <x:c r="L1159" s="10" t="s">
        <x:v>270</x:v>
      </x:c>
      <x:c r="M1159" s="10" t="s">
        <x:v>255</x:v>
      </x:c>
      <x:c r="N1159" s="13">
        <x:v>0.05</x:v>
      </x:c>
      <x:c r="O1159" s="13">
        <x:v>0.11111111110000001</x:v>
      </x:c>
      <x:c r="P1159" s="13">
        <x:v>5.5555556000000004E-3</x:v>
      </x:c>
      <x:c r="Q1159" s="11" t="b">
        <x:v>0</x:v>
      </x:c>
      <x:c r="R1159" s="10"/>
      <x:c r="S1159" s="10" t="str">
        <x:v>Governance estimate; ano 2025; edição WGI 2026 com revisão histórica. Sem alterar o painel histórico nesta atualização.</x:v>
      </x:c>
      <x:c r="T1159" s="12" t="n">
        <x:f t="shared" ca="1" si="78">(COUNTIF($D$1136:$D$1162,"&lt;"&amp;D1159)+(COUNTIF($D$1136:$D$1162,"="&amp;D1159)-1)/2)/26*100</x:f>
        <x:v>3.8461538461538463</x:v>
      </x:c>
      <x:c r="U1159" s="12" t="n">
        <x:f t="shared" ca="1" si="79">T1159*N1159</x:f>
        <x:v>0.19230769230769232</x:v>
      </x:c>
      <x:c r="V1159" s="12" t="n">
        <x:f t="shared" ca="1" si="80">U1159/9</x:f>
        <x:v>0.021367521367521368</x:v>
      </x:c>
    </x:row>
    <x:row r="1160">
      <x:c r="A1160" s="10" t="s">
        <x:v>271</x:v>
      </x:c>
      <x:c r="B1160" s="10" t="s">
        <x:v>103</x:v>
      </x:c>
      <x:c r="C1160" s="10" t="s">
        <x:v>104</x:v>
      </x:c>
      <x:c r="D1160" s="12" t="n">
        <x:v>1.5705479</x:v>
      </x:c>
      <x:c r="E1160" s="10" t="s">
        <x:v>252</x:v>
      </x:c>
      <x:c r="F1160" s="10" t="n">
        <x:v>2025</x:v>
      </x:c>
      <x:c r="G1160" s="10" t="str">
        <x:v>WGI 2026</x:v>
      </x:c>
      <x:c r="H1160" s="10" t="str">
        <x:v>World Bank WGI, revisão 2025</x:v>
      </x:c>
      <x:c r="I1160" s="10" t="str">
        <x:v>https://datacatalog.worldbank.org/search/dataset/0038026/worldwide-governance-indicators</x:v>
      </x:c>
      <x:c r="J1160" s="10" t="s">
        <x:v>272</x:v>
      </x:c>
      <x:c r="K1160" s="10" t="s">
        <x:v>54</x:v>
      </x:c>
      <x:c r="L1160" s="10" t="s">
        <x:v>270</x:v>
      </x:c>
      <x:c r="M1160" s="10" t="s">
        <x:v>255</x:v>
      </x:c>
      <x:c r="N1160" s="13">
        <x:v>0.05</x:v>
      </x:c>
      <x:c r="O1160" s="13">
        <x:v>0.11111111110000001</x:v>
      </x:c>
      <x:c r="P1160" s="13">
        <x:v>5.5555556000000004E-3</x:v>
      </x:c>
      <x:c r="Q1160" s="11" t="b">
        <x:v>0</x:v>
      </x:c>
      <x:c r="R1160" s="10"/>
      <x:c r="S1160" s="10" t="str">
        <x:v>Governance estimate; ano 2025; edição WGI 2026 com revisão histórica. Sem alterar o painel histórico nesta atualização.</x:v>
      </x:c>
      <x:c r="T1160" s="12" t="n">
        <x:f t="shared" ca="1" si="78">(COUNTIF($D$1136:$D$1162,"&lt;"&amp;D1160)+(COUNTIF($D$1136:$D$1162,"="&amp;D1160)-1)/2)/26*100</x:f>
        <x:v>84.61538461538461</x:v>
      </x:c>
      <x:c r="U1160" s="12" t="n">
        <x:f t="shared" ca="1" si="79">T1160*N1160</x:f>
        <x:v>4.230769230769231</x:v>
      </x:c>
      <x:c r="V1160" s="12" t="n">
        <x:f t="shared" ca="1" si="80">U1160/9</x:f>
        <x:v>0.4700854700854701</x:v>
      </x:c>
    </x:row>
    <x:row r="1161">
      <x:c r="A1161" s="10" t="s">
        <x:v>271</x:v>
      </x:c>
      <x:c r="B1161" s="10" t="s">
        <x:v>105</x:v>
      </x:c>
      <x:c r="C1161" s="10" t="s">
        <x:v>106</x:v>
      </x:c>
      <x:c r="D1161" s="12" t="n">
        <x:v>0.6605027</x:v>
      </x:c>
      <x:c r="E1161" s="10" t="s">
        <x:v>252</x:v>
      </x:c>
      <x:c r="F1161" s="10" t="n">
        <x:v>2025</x:v>
      </x:c>
      <x:c r="G1161" s="10" t="str">
        <x:v>WGI 2026</x:v>
      </x:c>
      <x:c r="H1161" s="10" t="str">
        <x:v>World Bank WGI, revisão 2025</x:v>
      </x:c>
      <x:c r="I1161" s="10" t="str">
        <x:v>https://datacatalog.worldbank.org/search/dataset/0038026/worldwide-governance-indicators</x:v>
      </x:c>
      <x:c r="J1161" s="10" t="s">
        <x:v>272</x:v>
      </x:c>
      <x:c r="K1161" s="10" t="s">
        <x:v>54</x:v>
      </x:c>
      <x:c r="L1161" s="10" t="s">
        <x:v>270</x:v>
      </x:c>
      <x:c r="M1161" s="10" t="s">
        <x:v>255</x:v>
      </x:c>
      <x:c r="N1161" s="13">
        <x:v>0.05</x:v>
      </x:c>
      <x:c r="O1161" s="13">
        <x:v>0.11111111110000001</x:v>
      </x:c>
      <x:c r="P1161" s="13">
        <x:v>5.5555556000000004E-3</x:v>
      </x:c>
      <x:c r="Q1161" s="11" t="b">
        <x:v>0</x:v>
      </x:c>
      <x:c r="R1161" s="10"/>
      <x:c r="S1161" s="10" t="str">
        <x:v>Governance estimate; ano 2025; edição WGI 2026 com revisão histórica. Sem alterar o painel histórico nesta atualização.</x:v>
      </x:c>
      <x:c r="T1161" s="12" t="n">
        <x:f t="shared" ca="1" si="78">(COUNTIF($D$1136:$D$1162,"&lt;"&amp;D1161)+(COUNTIF($D$1136:$D$1162,"="&amp;D1161)-1)/2)/26*100</x:f>
        <x:v>38.46153846153847</x:v>
      </x:c>
      <x:c r="U1161" s="12" t="n">
        <x:f t="shared" ca="1" si="79">T1161*N1161</x:f>
        <x:v>1.9230769230769234</x:v>
      </x:c>
      <x:c r="V1161" s="12" t="n">
        <x:f t="shared" ca="1" si="80">U1161/9</x:f>
        <x:v>0.2136752136752137</x:v>
      </x:c>
    </x:row>
    <x:row r="1162">
      <x:c r="A1162" s="10" t="s">
        <x:v>271</x:v>
      </x:c>
      <x:c r="B1162" s="10" t="s">
        <x:v>107</x:v>
      </x:c>
      <x:c r="C1162" s="10" t="s">
        <x:v>108</x:v>
      </x:c>
      <x:c r="D1162" s="12" t="n">
        <x:v>0.3799805</x:v>
      </x:c>
      <x:c r="E1162" s="10" t="s">
        <x:v>252</x:v>
      </x:c>
      <x:c r="F1162" s="10" t="n">
        <x:v>2025</x:v>
      </x:c>
      <x:c r="G1162" s="10" t="str">
        <x:v>WGI 2026</x:v>
      </x:c>
      <x:c r="H1162" s="10" t="str">
        <x:v>World Bank WGI, revisão 2025</x:v>
      </x:c>
      <x:c r="I1162" s="10" t="str">
        <x:v>https://datacatalog.worldbank.org/search/dataset/0038026/worldwide-governance-indicators</x:v>
      </x:c>
      <x:c r="J1162" s="10" t="s">
        <x:v>272</x:v>
      </x:c>
      <x:c r="K1162" s="10" t="s">
        <x:v>54</x:v>
      </x:c>
      <x:c r="L1162" s="10" t="s">
        <x:v>270</x:v>
      </x:c>
      <x:c r="M1162" s="10" t="s">
        <x:v>255</x:v>
      </x:c>
      <x:c r="N1162" s="13">
        <x:v>0.05</x:v>
      </x:c>
      <x:c r="O1162" s="13">
        <x:v>0.11111111110000001</x:v>
      </x:c>
      <x:c r="P1162" s="13">
        <x:v>5.5555556000000004E-3</x:v>
      </x:c>
      <x:c r="Q1162" s="11" t="b">
        <x:v>0</x:v>
      </x:c>
      <x:c r="R1162" s="10"/>
      <x:c r="S1162" s="10" t="str">
        <x:v>Governance estimate; ano 2025; edição WGI 2026 com revisão histórica. Sem alterar o painel histórico nesta atualização.</x:v>
      </x:c>
      <x:c r="T1162" s="12" t="n">
        <x:f t="shared" ca="1" si="78">(COUNTIF($D$1136:$D$1162,"&lt;"&amp;D1162)+(COUNTIF($D$1136:$D$1162,"="&amp;D1162)-1)/2)/26*100</x:f>
        <x:v>11.538461538461538</x:v>
      </x:c>
      <x:c r="U1162" s="12" t="n">
        <x:f t="shared" ca="1" si="79">T1162*N1162</x:f>
        <x:v>0.576923076923077</x:v>
      </x:c>
      <x:c r="V1162" s="12" t="n">
        <x:f t="shared" ca="1" si="80">U1162/9</x:f>
        <x:v>0.06410256410256411</x:v>
      </x:c>
    </x:row>
    <x:row r="1163">
      <x:c r="A1163" s="10" t="s">
        <x:v>273</x:v>
      </x:c>
      <x:c r="B1163" s="10" t="s">
        <x:v>48</x:v>
      </x:c>
      <x:c r="C1163" s="10" t="s">
        <x:v>49</x:v>
      </x:c>
      <x:c r="D1163" s="12">
        <x:v>3.4239999999999999</x:v>
      </x:c>
      <x:c r="E1163" s="10" t="s">
        <x:v>262</x:v>
      </x:c>
      <x:c r="F1163" s="10">
        <x:v>2025</x:v>
      </x:c>
      <x:c r="G1163" s="10"/>
      <x:c r="H1163" s="10" t="s">
        <x:v>263</x:v>
      </x:c>
      <x:c r="I1163" s="10" t="s">
        <x:v>264</x:v>
      </x:c>
      <x:c r="J1163" s="10" t="s">
        <x:v>274</x:v>
      </x:c>
      <x:c r="K1163" s="10" t="s">
        <x:v>54</x:v>
      </x:c>
      <x:c r="L1163" s="10" t="s">
        <x:v>270</x:v>
      </x:c>
      <x:c r="M1163" s="10" t="s">
        <x:v>255</x:v>
      </x:c>
      <x:c r="N1163" s="13">
        <x:v>0.05</x:v>
      </x:c>
      <x:c r="O1163" s="13">
        <x:v>0.11111111110000001</x:v>
      </x:c>
      <x:c r="P1163" s="13">
        <x:v>5.5555556000000004E-3</x:v>
      </x:c>
      <x:c r="Q1163" s="11" t="b">
        <x:v>0</x:v>
      </x:c>
      <x:c r="R1163" s="10"/>
      <x:c r="S1163" s="10"/>
      <x:c r="T1163" s="12" t="n">
        <x:f t="shared" ref="T1163:T1189" ca="1" si="81">(COUNTIF($D$1163:$D$1189,"&lt;"&amp;D1163)+(COUNTIF($D$1163:$D$1189,"="&amp;D1163)-1)/2)/26*100</x:f>
        <x:v>57.692307692307686</x:v>
      </x:c>
      <x:c r="U1163" s="12" t="n">
        <x:f t="shared" ca="1" si="79">T1163*N1163</x:f>
        <x:v>2.8846153846153846</x:v>
      </x:c>
      <x:c r="V1163" s="12" t="n">
        <x:f t="shared" ca="1" si="80">U1163/9</x:f>
        <x:v>0.3205128205128205</x:v>
      </x:c>
    </x:row>
    <x:row r="1164">
      <x:c r="A1164" s="10" t="s">
        <x:v>273</x:v>
      </x:c>
      <x:c r="B1164" s="10" t="s">
        <x:v>57</x:v>
      </x:c>
      <x:c r="C1164" s="10" t="s">
        <x:v>58</x:v>
      </x:c>
      <x:c r="D1164" s="12">
        <x:v>3.7360000000000002</x:v>
      </x:c>
      <x:c r="E1164" s="10" t="s">
        <x:v>262</x:v>
      </x:c>
      <x:c r="F1164" s="10">
        <x:v>2025</x:v>
      </x:c>
      <x:c r="G1164" s="10"/>
      <x:c r="H1164" s="10" t="s">
        <x:v>263</x:v>
      </x:c>
      <x:c r="I1164" s="10" t="s">
        <x:v>264</x:v>
      </x:c>
      <x:c r="J1164" s="10" t="s">
        <x:v>274</x:v>
      </x:c>
      <x:c r="K1164" s="10" t="s">
        <x:v>54</x:v>
      </x:c>
      <x:c r="L1164" s="10" t="s">
        <x:v>270</x:v>
      </x:c>
      <x:c r="M1164" s="10" t="s">
        <x:v>255</x:v>
      </x:c>
      <x:c r="N1164" s="13">
        <x:v>0.05</x:v>
      </x:c>
      <x:c r="O1164" s="13">
        <x:v>0.11111111110000001</x:v>
      </x:c>
      <x:c r="P1164" s="13">
        <x:v>5.5555556000000004E-3</x:v>
      </x:c>
      <x:c r="Q1164" s="11" t="b">
        <x:v>0</x:v>
      </x:c>
      <x:c r="R1164" s="10"/>
      <x:c r="S1164" s="10"/>
      <x:c r="T1164" s="12" t="n">
        <x:f t="shared" ca="1" si="81">(COUNTIF($D$1163:$D$1189,"&lt;"&amp;D1164)+(COUNTIF($D$1163:$D$1189,"="&amp;D1164)-1)/2)/26*100</x:f>
        <x:v>73.07692307692307</x:v>
      </x:c>
      <x:c r="U1164" s="12" t="n">
        <x:f t="shared" ca="1" si="79">T1164*N1164</x:f>
        <x:v>3.6538461538461533</x:v>
      </x:c>
      <x:c r="V1164" s="12" t="n">
        <x:f t="shared" ca="1" si="80">U1164/9</x:f>
        <x:v>0.40598290598290593</x:v>
      </x:c>
    </x:row>
    <x:row r="1165">
      <x:c r="A1165" s="10" t="s">
        <x:v>273</x:v>
      </x:c>
      <x:c r="B1165" s="10" t="s">
        <x:v>59</x:v>
      </x:c>
      <x:c r="C1165" s="10" t="s">
        <x:v>60</x:v>
      </x:c>
      <x:c r="D1165" s="12">
        <x:v>2.0110000000000001</x:v>
      </x:c>
      <x:c r="E1165" s="10" t="s">
        <x:v>262</x:v>
      </x:c>
      <x:c r="F1165" s="10">
        <x:v>2025</x:v>
      </x:c>
      <x:c r="G1165" s="10"/>
      <x:c r="H1165" s="10" t="s">
        <x:v>263</x:v>
      </x:c>
      <x:c r="I1165" s="10" t="s">
        <x:v>264</x:v>
      </x:c>
      <x:c r="J1165" s="10" t="s">
        <x:v>274</x:v>
      </x:c>
      <x:c r="K1165" s="10" t="s">
        <x:v>54</x:v>
      </x:c>
      <x:c r="L1165" s="10" t="s">
        <x:v>270</x:v>
      </x:c>
      <x:c r="M1165" s="10" t="s">
        <x:v>255</x:v>
      </x:c>
      <x:c r="N1165" s="13">
        <x:v>0.05</x:v>
      </x:c>
      <x:c r="O1165" s="13">
        <x:v>0.11111111110000001</x:v>
      </x:c>
      <x:c r="P1165" s="13">
        <x:v>5.5555556000000004E-3</x:v>
      </x:c>
      <x:c r="Q1165" s="11" t="b">
        <x:v>0</x:v>
      </x:c>
      <x:c r="R1165" s="10"/>
      <x:c r="S1165" s="10"/>
      <x:c r="T1165" s="12" t="n">
        <x:f t="shared" ca="1" si="81">(COUNTIF($D$1163:$D$1189,"&lt;"&amp;D1165)+(COUNTIF($D$1163:$D$1189,"="&amp;D1165)-1)/2)/26*100</x:f>
        <x:v>0</x:v>
      </x:c>
      <x:c r="U1165" s="12" t="n">
        <x:f t="shared" ca="1" si="79">T1165*N1165</x:f>
        <x:v>0</x:v>
      </x:c>
      <x:c r="V1165" s="12" t="n">
        <x:f t="shared" ca="1" si="80">U1165/9</x:f>
        <x:v>0</x:v>
      </x:c>
    </x:row>
    <x:row r="1166">
      <x:c r="A1166" s="10" t="s">
        <x:v>273</x:v>
      </x:c>
      <x:c r="B1166" s="10" t="s">
        <x:v>61</x:v>
      </x:c>
      <x:c r="C1166" s="10" t="s">
        <x:v>62</x:v>
      </x:c>
      <x:c r="D1166" s="12">
        <x:v>2.9169999999999998</x:v>
      </x:c>
      <x:c r="E1166" s="10" t="s">
        <x:v>262</x:v>
      </x:c>
      <x:c r="F1166" s="10">
        <x:v>2025</x:v>
      </x:c>
      <x:c r="G1166" s="10"/>
      <x:c r="H1166" s="10" t="s">
        <x:v>263</x:v>
      </x:c>
      <x:c r="I1166" s="10" t="s">
        <x:v>264</x:v>
      </x:c>
      <x:c r="J1166" s="10" t="s">
        <x:v>274</x:v>
      </x:c>
      <x:c r="K1166" s="10" t="s">
        <x:v>54</x:v>
      </x:c>
      <x:c r="L1166" s="10" t="s">
        <x:v>270</x:v>
      </x:c>
      <x:c r="M1166" s="10" t="s">
        <x:v>255</x:v>
      </x:c>
      <x:c r="N1166" s="13">
        <x:v>0.05</x:v>
      </x:c>
      <x:c r="O1166" s="13">
        <x:v>0.11111111110000001</x:v>
      </x:c>
      <x:c r="P1166" s="13">
        <x:v>5.5555556000000004E-3</x:v>
      </x:c>
      <x:c r="Q1166" s="11" t="b">
        <x:v>0</x:v>
      </x:c>
      <x:c r="R1166" s="10"/>
      <x:c r="S1166" s="10"/>
      <x:c r="T1166" s="12" t="n">
        <x:f t="shared" ca="1" si="81">(COUNTIF($D$1163:$D$1189,"&lt;"&amp;D1166)+(COUNTIF($D$1163:$D$1189,"="&amp;D1166)-1)/2)/26*100</x:f>
        <x:v>38.46153846153847</x:v>
      </x:c>
      <x:c r="U1166" s="12" t="n">
        <x:f t="shared" ca="1" si="79">T1166*N1166</x:f>
        <x:v>1.9230769230769234</x:v>
      </x:c>
      <x:c r="V1166" s="12" t="n">
        <x:f t="shared" ca="1" si="80">U1166/9</x:f>
        <x:v>0.2136752136752137</x:v>
      </x:c>
    </x:row>
    <x:row r="1167">
      <x:c r="A1167" s="10" t="s">
        <x:v>273</x:v>
      </x:c>
      <x:c r="B1167" s="10" t="s">
        <x:v>63</x:v>
      </x:c>
      <x:c r="C1167" s="10" t="s">
        <x:v>64</x:v>
      </x:c>
      <x:c r="D1167" s="12">
        <x:v>3.8530000000000002</x:v>
      </x:c>
      <x:c r="E1167" s="10" t="s">
        <x:v>262</x:v>
      </x:c>
      <x:c r="F1167" s="10">
        <x:v>2025</x:v>
      </x:c>
      <x:c r="G1167" s="10"/>
      <x:c r="H1167" s="10" t="s">
        <x:v>263</x:v>
      </x:c>
      <x:c r="I1167" s="10" t="s">
        <x:v>264</x:v>
      </x:c>
      <x:c r="J1167" s="10" t="s">
        <x:v>274</x:v>
      </x:c>
      <x:c r="K1167" s="10" t="s">
        <x:v>54</x:v>
      </x:c>
      <x:c r="L1167" s="10" t="s">
        <x:v>270</x:v>
      </x:c>
      <x:c r="M1167" s="10" t="s">
        <x:v>255</x:v>
      </x:c>
      <x:c r="N1167" s="13">
        <x:v>0.05</x:v>
      </x:c>
      <x:c r="O1167" s="13">
        <x:v>0.11111111110000001</x:v>
      </x:c>
      <x:c r="P1167" s="13">
        <x:v>5.5555556000000004E-3</x:v>
      </x:c>
      <x:c r="Q1167" s="11" t="b">
        <x:v>0</x:v>
      </x:c>
      <x:c r="R1167" s="10"/>
      <x:c r="S1167" s="10"/>
      <x:c r="T1167" s="12" t="n">
        <x:f t="shared" ca="1" si="81">(COUNTIF($D$1163:$D$1189,"&lt;"&amp;D1167)+(COUNTIF($D$1163:$D$1189,"="&amp;D1167)-1)/2)/26*100</x:f>
        <x:v>88.46153846153845</x:v>
      </x:c>
      <x:c r="U1167" s="12" t="n">
        <x:f t="shared" ca="1" si="79">T1167*N1167</x:f>
        <x:v>4.4230769230769225</x:v>
      </x:c>
      <x:c r="V1167" s="12" t="n">
        <x:f t="shared" ca="1" si="80">U1167/9</x:f>
        <x:v>0.4914529914529914</x:v>
      </x:c>
    </x:row>
    <x:row r="1168">
      <x:c r="A1168" s="10" t="s">
        <x:v>273</x:v>
      </x:c>
      <x:c r="B1168" s="10" t="s">
        <x:v>65</x:v>
      </x:c>
      <x:c r="C1168" s="10" t="s">
        <x:v>66</x:v>
      </x:c>
      <x:c r="D1168" s="12">
        <x:v>3.9649999999999999</x:v>
      </x:c>
      <x:c r="E1168" s="10" t="s">
        <x:v>262</x:v>
      </x:c>
      <x:c r="F1168" s="10">
        <x:v>2025</x:v>
      </x:c>
      <x:c r="G1168" s="10"/>
      <x:c r="H1168" s="10" t="s">
        <x:v>263</x:v>
      </x:c>
      <x:c r="I1168" s="10" t="s">
        <x:v>264</x:v>
      </x:c>
      <x:c r="J1168" s="10" t="s">
        <x:v>274</x:v>
      </x:c>
      <x:c r="K1168" s="10" t="s">
        <x:v>54</x:v>
      </x:c>
      <x:c r="L1168" s="10" t="s">
        <x:v>270</x:v>
      </x:c>
      <x:c r="M1168" s="10" t="s">
        <x:v>255</x:v>
      </x:c>
      <x:c r="N1168" s="13">
        <x:v>0.05</x:v>
      </x:c>
      <x:c r="O1168" s="13">
        <x:v>0.11111111110000001</x:v>
      </x:c>
      <x:c r="P1168" s="13">
        <x:v>5.5555556000000004E-3</x:v>
      </x:c>
      <x:c r="Q1168" s="11" t="b">
        <x:v>0</x:v>
      </x:c>
      <x:c r="R1168" s="10"/>
      <x:c r="S1168" s="10"/>
      <x:c r="T1168" s="12" t="n">
        <x:f t="shared" ca="1" si="81">(COUNTIF($D$1163:$D$1189,"&lt;"&amp;D1168)+(COUNTIF($D$1163:$D$1189,"="&amp;D1168)-1)/2)/26*100</x:f>
        <x:v>100</x:v>
      </x:c>
      <x:c r="U1168" s="12" t="n">
        <x:f t="shared" ca="1" si="79">T1168*N1168</x:f>
        <x:v>5</x:v>
      </x:c>
      <x:c r="V1168" s="12" t="n">
        <x:f t="shared" ca="1" si="80">U1168/9</x:f>
        <x:v>0.5555555555555556</x:v>
      </x:c>
    </x:row>
    <x:row r="1169">
      <x:c r="A1169" s="10" t="s">
        <x:v>273</x:v>
      </x:c>
      <x:c r="B1169" s="10" t="s">
        <x:v>67</x:v>
      </x:c>
      <x:c r="C1169" s="10" t="s">
        <x:v>68</x:v>
      </x:c>
      <x:c r="D1169" s="12">
        <x:v>3.8420000000000001</x:v>
      </x:c>
      <x:c r="E1169" s="10" t="s">
        <x:v>262</x:v>
      </x:c>
      <x:c r="F1169" s="10">
        <x:v>2025</x:v>
      </x:c>
      <x:c r="G1169" s="10"/>
      <x:c r="H1169" s="10" t="s">
        <x:v>263</x:v>
      </x:c>
      <x:c r="I1169" s="10" t="s">
        <x:v>264</x:v>
      </x:c>
      <x:c r="J1169" s="10" t="s">
        <x:v>274</x:v>
      </x:c>
      <x:c r="K1169" s="10" t="s">
        <x:v>54</x:v>
      </x:c>
      <x:c r="L1169" s="10" t="s">
        <x:v>270</x:v>
      </x:c>
      <x:c r="M1169" s="10" t="s">
        <x:v>255</x:v>
      </x:c>
      <x:c r="N1169" s="13">
        <x:v>0.05</x:v>
      </x:c>
      <x:c r="O1169" s="13">
        <x:v>0.11111111110000001</x:v>
      </x:c>
      <x:c r="P1169" s="13">
        <x:v>5.5555556000000004E-3</x:v>
      </x:c>
      <x:c r="Q1169" s="11" t="b">
        <x:v>0</x:v>
      </x:c>
      <x:c r="R1169" s="10"/>
      <x:c r="S1169" s="10"/>
      <x:c r="T1169" s="12" t="n">
        <x:f t="shared" ca="1" si="81">(COUNTIF($D$1163:$D$1189,"&lt;"&amp;D1169)+(COUNTIF($D$1163:$D$1189,"="&amp;D1169)-1)/2)/26*100</x:f>
        <x:v>84.61538461538461</x:v>
      </x:c>
      <x:c r="U1169" s="12" t="n">
        <x:f t="shared" ca="1" si="79">T1169*N1169</x:f>
        <x:v>4.230769230769231</x:v>
      </x:c>
      <x:c r="V1169" s="12" t="n">
        <x:f t="shared" ca="1" si="80">U1169/9</x:f>
        <x:v>0.4700854700854701</x:v>
      </x:c>
    </x:row>
    <x:row r="1170">
      <x:c r="A1170" s="10" t="s">
        <x:v>273</x:v>
      </x:c>
      <x:c r="B1170" s="10" t="s">
        <x:v>69</x:v>
      </x:c>
      <x:c r="C1170" s="10" t="s">
        <x:v>70</x:v>
      </x:c>
      <x:c r="D1170" s="12">
        <x:v>3.8690000000000002</x:v>
      </x:c>
      <x:c r="E1170" s="10" t="s">
        <x:v>262</x:v>
      </x:c>
      <x:c r="F1170" s="10">
        <x:v>2025</x:v>
      </x:c>
      <x:c r="G1170" s="10"/>
      <x:c r="H1170" s="10" t="s">
        <x:v>263</x:v>
      </x:c>
      <x:c r="I1170" s="10" t="s">
        <x:v>264</x:v>
      </x:c>
      <x:c r="J1170" s="10" t="s">
        <x:v>274</x:v>
      </x:c>
      <x:c r="K1170" s="10" t="s">
        <x:v>54</x:v>
      </x:c>
      <x:c r="L1170" s="10" t="s">
        <x:v>270</x:v>
      </x:c>
      <x:c r="M1170" s="10" t="s">
        <x:v>255</x:v>
      </x:c>
      <x:c r="N1170" s="13">
        <x:v>0.05</x:v>
      </x:c>
      <x:c r="O1170" s="13">
        <x:v>0.11111111110000001</x:v>
      </x:c>
      <x:c r="P1170" s="13">
        <x:v>5.5555556000000004E-3</x:v>
      </x:c>
      <x:c r="Q1170" s="11" t="b">
        <x:v>0</x:v>
      </x:c>
      <x:c r="R1170" s="10"/>
      <x:c r="S1170" s="10"/>
      <x:c r="T1170" s="12" t="n">
        <x:f t="shared" ca="1" si="81">(COUNTIF($D$1163:$D$1189,"&lt;"&amp;D1170)+(COUNTIF($D$1163:$D$1189,"="&amp;D1170)-1)/2)/26*100</x:f>
        <x:v>92.3076923076923</x:v>
      </x:c>
      <x:c r="U1170" s="12" t="n">
        <x:f t="shared" ca="1" si="79">T1170*N1170</x:f>
        <x:v>4.615384615384616</x:v>
      </x:c>
      <x:c r="V1170" s="12" t="n">
        <x:f t="shared" ca="1" si="80">U1170/9</x:f>
        <x:v>0.5128205128205129</x:v>
      </x:c>
    </x:row>
    <x:row r="1171">
      <x:c r="A1171" s="10" t="s">
        <x:v>273</x:v>
      </x:c>
      <x:c r="B1171" s="10" t="s">
        <x:v>71</x:v>
      </x:c>
      <x:c r="C1171" s="10" t="s">
        <x:v>72</x:v>
      </x:c>
      <x:c r="D1171" s="12">
        <x:v>2.84</x:v>
      </x:c>
      <x:c r="E1171" s="10" t="s">
        <x:v>262</x:v>
      </x:c>
      <x:c r="F1171" s="10">
        <x:v>2025</x:v>
      </x:c>
      <x:c r="G1171" s="10"/>
      <x:c r="H1171" s="10" t="s">
        <x:v>263</x:v>
      </x:c>
      <x:c r="I1171" s="10" t="s">
        <x:v>264</x:v>
      </x:c>
      <x:c r="J1171" s="10" t="s">
        <x:v>274</x:v>
      </x:c>
      <x:c r="K1171" s="10" t="s">
        <x:v>54</x:v>
      </x:c>
      <x:c r="L1171" s="10" t="s">
        <x:v>270</x:v>
      </x:c>
      <x:c r="M1171" s="10" t="s">
        <x:v>255</x:v>
      </x:c>
      <x:c r="N1171" s="13">
        <x:v>0.05</x:v>
      </x:c>
      <x:c r="O1171" s="13">
        <x:v>0.11111111110000001</x:v>
      </x:c>
      <x:c r="P1171" s="13">
        <x:v>5.5555556000000004E-3</x:v>
      </x:c>
      <x:c r="Q1171" s="11" t="b">
        <x:v>0</x:v>
      </x:c>
      <x:c r="R1171" s="10"/>
      <x:c r="S1171" s="10"/>
      <x:c r="T1171" s="12" t="n">
        <x:f t="shared" ca="1" si="81">(COUNTIF($D$1163:$D$1189,"&lt;"&amp;D1171)+(COUNTIF($D$1163:$D$1189,"="&amp;D1171)-1)/2)/26*100</x:f>
        <x:v>26.923076923076923</x:v>
      </x:c>
      <x:c r="U1171" s="12" t="n">
        <x:f t="shared" ca="1" si="79">T1171*N1171</x:f>
        <x:v>1.3461538461538463</x:v>
      </x:c>
      <x:c r="V1171" s="12" t="n">
        <x:f t="shared" ca="1" si="80">U1171/9</x:f>
        <x:v>0.1495726495726496</x:v>
      </x:c>
    </x:row>
    <x:row r="1172">
      <x:c r="A1172" s="10" t="s">
        <x:v>273</x:v>
      </x:c>
      <x:c r="B1172" s="10" t="s">
        <x:v>73</x:v>
      </x:c>
      <x:c r="C1172" s="10" t="s">
        <x:v>74</x:v>
      </x:c>
      <x:c r="D1172" s="12">
        <x:v>3.319</x:v>
      </x:c>
      <x:c r="E1172" s="10" t="s">
        <x:v>262</x:v>
      </x:c>
      <x:c r="F1172" s="10">
        <x:v>2025</x:v>
      </x:c>
      <x:c r="G1172" s="10"/>
      <x:c r="H1172" s="10" t="s">
        <x:v>263</x:v>
      </x:c>
      <x:c r="I1172" s="10" t="s">
        <x:v>264</x:v>
      </x:c>
      <x:c r="J1172" s="10" t="s">
        <x:v>274</x:v>
      </x:c>
      <x:c r="K1172" s="10" t="s">
        <x:v>54</x:v>
      </x:c>
      <x:c r="L1172" s="10" t="s">
        <x:v>270</x:v>
      </x:c>
      <x:c r="M1172" s="10" t="s">
        <x:v>255</x:v>
      </x:c>
      <x:c r="N1172" s="13">
        <x:v>0.05</x:v>
      </x:c>
      <x:c r="O1172" s="13">
        <x:v>0.11111111110000001</x:v>
      </x:c>
      <x:c r="P1172" s="13">
        <x:v>5.5555556000000004E-3</x:v>
      </x:c>
      <x:c r="Q1172" s="11" t="b">
        <x:v>0</x:v>
      </x:c>
      <x:c r="R1172" s="10"/>
      <x:c r="S1172" s="10"/>
      <x:c r="T1172" s="12" t="n">
        <x:f t="shared" ca="1" si="81">(COUNTIF($D$1163:$D$1189,"&lt;"&amp;D1172)+(COUNTIF($D$1163:$D$1189,"="&amp;D1172)-1)/2)/26*100</x:f>
        <x:v>53.84615384615385</x:v>
      </x:c>
      <x:c r="U1172" s="12" t="n">
        <x:f t="shared" ca="1" si="79">T1172*N1172</x:f>
        <x:v>2.6923076923076925</x:v>
      </x:c>
      <x:c r="V1172" s="12" t="n">
        <x:f t="shared" ca="1" si="80">U1172/9</x:f>
        <x:v>0.2991452991452992</x:v>
      </x:c>
    </x:row>
    <x:row r="1173">
      <x:c r="A1173" s="10" t="s">
        <x:v>273</x:v>
      </x:c>
      <x:c r="B1173" s="10" t="s">
        <x:v>75</x:v>
      </x:c>
      <x:c r="C1173" s="10" t="s">
        <x:v>76</x:v>
      </x:c>
      <x:c r="D1173" s="12">
        <x:v>3.6859999999999999</x:v>
      </x:c>
      <x:c r="E1173" s="10" t="s">
        <x:v>262</x:v>
      </x:c>
      <x:c r="F1173" s="10">
        <x:v>2025</x:v>
      </x:c>
      <x:c r="G1173" s="10"/>
      <x:c r="H1173" s="10" t="s">
        <x:v>263</x:v>
      </x:c>
      <x:c r="I1173" s="10" t="s">
        <x:v>264</x:v>
      </x:c>
      <x:c r="J1173" s="10" t="s">
        <x:v>274</x:v>
      </x:c>
      <x:c r="K1173" s="10" t="s">
        <x:v>54</x:v>
      </x:c>
      <x:c r="L1173" s="10" t="s">
        <x:v>270</x:v>
      </x:c>
      <x:c r="M1173" s="10" t="s">
        <x:v>255</x:v>
      </x:c>
      <x:c r="N1173" s="13">
        <x:v>0.05</x:v>
      </x:c>
      <x:c r="O1173" s="13">
        <x:v>0.11111111110000001</x:v>
      </x:c>
      <x:c r="P1173" s="13">
        <x:v>5.5555556000000004E-3</x:v>
      </x:c>
      <x:c r="Q1173" s="11" t="b">
        <x:v>0</x:v>
      </x:c>
      <x:c r="R1173" s="10"/>
      <x:c r="S1173" s="10"/>
      <x:c r="T1173" s="12" t="n">
        <x:f t="shared" ca="1" si="81">(COUNTIF($D$1163:$D$1189,"&lt;"&amp;D1173)+(COUNTIF($D$1163:$D$1189,"="&amp;D1173)-1)/2)/26*100</x:f>
        <x:v>69.23076923076923</x:v>
      </x:c>
      <x:c r="U1173" s="12" t="n">
        <x:f t="shared" ca="1" si="79">T1173*N1173</x:f>
        <x:v>3.4615384615384617</x:v>
      </x:c>
      <x:c r="V1173" s="12" t="n">
        <x:f t="shared" ca="1" si="80">U1173/9</x:f>
        <x:v>0.38461538461538464</x:v>
      </x:c>
    </x:row>
    <x:row r="1174">
      <x:c r="A1174" s="10" t="s">
        <x:v>273</x:v>
      </x:c>
      <x:c r="B1174" s="10" t="s">
        <x:v>77</x:v>
      </x:c>
      <x:c r="C1174" s="10" t="s">
        <x:v>78</x:v>
      </x:c>
      <x:c r="D1174" s="12">
        <x:v>3.5950000000000002</x:v>
      </x:c>
      <x:c r="E1174" s="10" t="s">
        <x:v>262</x:v>
      </x:c>
      <x:c r="F1174" s="10">
        <x:v>2025</x:v>
      </x:c>
      <x:c r="G1174" s="10"/>
      <x:c r="H1174" s="10" t="s">
        <x:v>263</x:v>
      </x:c>
      <x:c r="I1174" s="10" t="s">
        <x:v>264</x:v>
      </x:c>
      <x:c r="J1174" s="10" t="s">
        <x:v>274</x:v>
      </x:c>
      <x:c r="K1174" s="10" t="s">
        <x:v>54</x:v>
      </x:c>
      <x:c r="L1174" s="10" t="s">
        <x:v>270</x:v>
      </x:c>
      <x:c r="M1174" s="10" t="s">
        <x:v>255</x:v>
      </x:c>
      <x:c r="N1174" s="13">
        <x:v>0.05</x:v>
      </x:c>
      <x:c r="O1174" s="13">
        <x:v>0.11111111110000001</x:v>
      </x:c>
      <x:c r="P1174" s="13">
        <x:v>5.5555556000000004E-3</x:v>
      </x:c>
      <x:c r="Q1174" s="11" t="b">
        <x:v>0</x:v>
      </x:c>
      <x:c r="R1174" s="10"/>
      <x:c r="S1174" s="10"/>
      <x:c r="T1174" s="12" t="n">
        <x:f t="shared" ca="1" si="81">(COUNTIF($D$1163:$D$1189,"&lt;"&amp;D1174)+(COUNTIF($D$1163:$D$1189,"="&amp;D1174)-1)/2)/26*100</x:f>
        <x:v>65.38461538461539</x:v>
      </x:c>
      <x:c r="U1174" s="12" t="n">
        <x:f t="shared" ca="1" si="79">T1174*N1174</x:f>
        <x:v>3.2692307692307696</x:v>
      </x:c>
      <x:c r="V1174" s="12" t="n">
        <x:f t="shared" ca="1" si="80">U1174/9</x:f>
        <x:v>0.3632478632478633</x:v>
      </x:c>
    </x:row>
    <x:row r="1175">
      <x:c r="A1175" s="10" t="s">
        <x:v>273</x:v>
      </x:c>
      <x:c r="B1175" s="10" t="s">
        <x:v>79</x:v>
      </x:c>
      <x:c r="C1175" s="10" t="s">
        <x:v>80</x:v>
      </x:c>
      <x:c r="D1175" s="12">
        <x:v>2.4220000000000002</x:v>
      </x:c>
      <x:c r="E1175" s="10" t="s">
        <x:v>262</x:v>
      </x:c>
      <x:c r="F1175" s="10">
        <x:v>2025</x:v>
      </x:c>
      <x:c r="G1175" s="10"/>
      <x:c r="H1175" s="10" t="s">
        <x:v>263</x:v>
      </x:c>
      <x:c r="I1175" s="10" t="s">
        <x:v>264</x:v>
      </x:c>
      <x:c r="J1175" s="10" t="s">
        <x:v>274</x:v>
      </x:c>
      <x:c r="K1175" s="10" t="s">
        <x:v>54</x:v>
      </x:c>
      <x:c r="L1175" s="10" t="s">
        <x:v>270</x:v>
      </x:c>
      <x:c r="M1175" s="10" t="s">
        <x:v>255</x:v>
      </x:c>
      <x:c r="N1175" s="13">
        <x:v>0.05</x:v>
      </x:c>
      <x:c r="O1175" s="13">
        <x:v>0.11111111110000001</x:v>
      </x:c>
      <x:c r="P1175" s="13">
        <x:v>5.5555556000000004E-3</x:v>
      </x:c>
      <x:c r="Q1175" s="11" t="b">
        <x:v>0</x:v>
      </x:c>
      <x:c r="R1175" s="10"/>
      <x:c r="S1175" s="10"/>
      <x:c r="T1175" s="12" t="n">
        <x:f t="shared" ca="1" si="81">(COUNTIF($D$1163:$D$1189,"&lt;"&amp;D1175)+(COUNTIF($D$1163:$D$1189,"="&amp;D1175)-1)/2)/26*100</x:f>
        <x:v>15.384615384615385</x:v>
      </x:c>
      <x:c r="U1175" s="12" t="n">
        <x:f t="shared" ca="1" si="79">T1175*N1175</x:f>
        <x:v>0.7692307692307693</x:v>
      </x:c>
      <x:c r="V1175" s="12" t="n">
        <x:f t="shared" ca="1" si="80">U1175/9</x:f>
        <x:v>0.08547008547008547</x:v>
      </x:c>
    </x:row>
    <x:row r="1176">
      <x:c r="A1176" s="10" t="s">
        <x:v>273</x:v>
      </x:c>
      <x:c r="B1176" s="10" t="s">
        <x:v>81</x:v>
      </x:c>
      <x:c r="C1176" s="10" t="s">
        <x:v>82</x:v>
      </x:c>
      <x:c r="D1176" s="12">
        <x:v>2.1509999999999998</x:v>
      </x:c>
      <x:c r="E1176" s="10" t="s">
        <x:v>262</x:v>
      </x:c>
      <x:c r="F1176" s="10">
        <x:v>2025</x:v>
      </x:c>
      <x:c r="G1176" s="10"/>
      <x:c r="H1176" s="10" t="s">
        <x:v>263</x:v>
      </x:c>
      <x:c r="I1176" s="10" t="s">
        <x:v>264</x:v>
      </x:c>
      <x:c r="J1176" s="10" t="s">
        <x:v>274</x:v>
      </x:c>
      <x:c r="K1176" s="10" t="s">
        <x:v>54</x:v>
      </x:c>
      <x:c r="L1176" s="10" t="s">
        <x:v>270</x:v>
      </x:c>
      <x:c r="M1176" s="10" t="s">
        <x:v>255</x:v>
      </x:c>
      <x:c r="N1176" s="13">
        <x:v>0.05</x:v>
      </x:c>
      <x:c r="O1176" s="13">
        <x:v>0.11111111110000001</x:v>
      </x:c>
      <x:c r="P1176" s="13">
        <x:v>5.5555556000000004E-3</x:v>
      </x:c>
      <x:c r="Q1176" s="11" t="b">
        <x:v>0</x:v>
      </x:c>
      <x:c r="R1176" s="10"/>
      <x:c r="S1176" s="10"/>
      <x:c r="T1176" s="12" t="n">
        <x:f t="shared" ca="1" si="81">(COUNTIF($D$1163:$D$1189,"&lt;"&amp;D1176)+(COUNTIF($D$1163:$D$1189,"="&amp;D1176)-1)/2)/26*100</x:f>
        <x:v>3.8461538461538463</x:v>
      </x:c>
      <x:c r="U1176" s="12" t="n">
        <x:f t="shared" ca="1" si="79">T1176*N1176</x:f>
        <x:v>0.19230769230769232</x:v>
      </x:c>
      <x:c r="V1176" s="12" t="n">
        <x:f t="shared" ca="1" si="80">U1176/9</x:f>
        <x:v>0.021367521367521368</x:v>
      </x:c>
    </x:row>
    <x:row r="1177">
      <x:c r="A1177" s="10" t="s">
        <x:v>273</x:v>
      </x:c>
      <x:c r="B1177" s="10" t="s">
        <x:v>83</x:v>
      </x:c>
      <x:c r="C1177" s="10" t="s">
        <x:v>84</x:v>
      </x:c>
      <x:c r="D1177" s="12">
        <x:v>3.5870000000000002</x:v>
      </x:c>
      <x:c r="E1177" s="10" t="s">
        <x:v>262</x:v>
      </x:c>
      <x:c r="F1177" s="10">
        <x:v>2025</x:v>
      </x:c>
      <x:c r="G1177" s="10"/>
      <x:c r="H1177" s="10" t="s">
        <x:v>263</x:v>
      </x:c>
      <x:c r="I1177" s="10" t="s">
        <x:v>264</x:v>
      </x:c>
      <x:c r="J1177" s="10" t="s">
        <x:v>274</x:v>
      </x:c>
      <x:c r="K1177" s="10" t="s">
        <x:v>54</x:v>
      </x:c>
      <x:c r="L1177" s="10" t="s">
        <x:v>270</x:v>
      </x:c>
      <x:c r="M1177" s="10" t="s">
        <x:v>255</x:v>
      </x:c>
      <x:c r="N1177" s="13">
        <x:v>0.05</x:v>
      </x:c>
      <x:c r="O1177" s="13">
        <x:v>0.11111111110000001</x:v>
      </x:c>
      <x:c r="P1177" s="13">
        <x:v>5.5555556000000004E-3</x:v>
      </x:c>
      <x:c r="Q1177" s="11" t="b">
        <x:v>0</x:v>
      </x:c>
      <x:c r="R1177" s="10"/>
      <x:c r="S1177" s="10"/>
      <x:c r="T1177" s="12" t="n">
        <x:f t="shared" ca="1" si="81">(COUNTIF($D$1163:$D$1189,"&lt;"&amp;D1177)+(COUNTIF($D$1163:$D$1189,"="&amp;D1177)-1)/2)/26*100</x:f>
        <x:v>61.53846153846154</x:v>
      </x:c>
      <x:c r="U1177" s="12" t="n">
        <x:f t="shared" ca="1" si="79">T1177*N1177</x:f>
        <x:v>3.076923076923077</x:v>
      </x:c>
      <x:c r="V1177" s="12" t="n">
        <x:f t="shared" ca="1" si="80">U1177/9</x:f>
        <x:v>0.3418803418803419</x:v>
      </x:c>
    </x:row>
    <x:row r="1178">
      <x:c r="A1178" s="10" t="s">
        <x:v>273</x:v>
      </x:c>
      <x:c r="B1178" s="10" t="s">
        <x:v>85</x:v>
      </x:c>
      <x:c r="C1178" s="10" t="s">
        <x:v>86</x:v>
      </x:c>
      <x:c r="D1178" s="12">
        <x:v>2.8929999999999998</x:v>
      </x:c>
      <x:c r="E1178" s="10" t="s">
        <x:v>262</x:v>
      </x:c>
      <x:c r="F1178" s="10">
        <x:v>2025</x:v>
      </x:c>
      <x:c r="G1178" s="10"/>
      <x:c r="H1178" s="10" t="s">
        <x:v>263</x:v>
      </x:c>
      <x:c r="I1178" s="10" t="s">
        <x:v>264</x:v>
      </x:c>
      <x:c r="J1178" s="10" t="s">
        <x:v>274</x:v>
      </x:c>
      <x:c r="K1178" s="10" t="s">
        <x:v>54</x:v>
      </x:c>
      <x:c r="L1178" s="10" t="s">
        <x:v>270</x:v>
      </x:c>
      <x:c r="M1178" s="10" t="s">
        <x:v>255</x:v>
      </x:c>
      <x:c r="N1178" s="13">
        <x:v>0.05</x:v>
      </x:c>
      <x:c r="O1178" s="13">
        <x:v>0.11111111110000001</x:v>
      </x:c>
      <x:c r="P1178" s="13">
        <x:v>5.5555556000000004E-3</x:v>
      </x:c>
      <x:c r="Q1178" s="11" t="b">
        <x:v>0</x:v>
      </x:c>
      <x:c r="R1178" s="10"/>
      <x:c r="S1178" s="10"/>
      <x:c r="T1178" s="12" t="n">
        <x:f t="shared" ca="1" si="81">(COUNTIF($D$1163:$D$1189,"&lt;"&amp;D1178)+(COUNTIF($D$1163:$D$1189,"="&amp;D1178)-1)/2)/26*100</x:f>
        <x:v>30.76923076923077</x:v>
      </x:c>
      <x:c r="U1178" s="12" t="n">
        <x:f t="shared" ca="1" si="79">T1178*N1178</x:f>
        <x:v>1.5384615384615385</x:v>
      </x:c>
      <x:c r="V1178" s="12" t="n">
        <x:f t="shared" ca="1" si="80">U1178/9</x:f>
        <x:v>0.17094017094017094</x:v>
      </x:c>
    </x:row>
    <x:row r="1179">
      <x:c r="A1179" s="10" t="s">
        <x:v>273</x:v>
      </x:c>
      <x:c r="B1179" s="10" t="s">
        <x:v>87</x:v>
      </x:c>
      <x:c r="C1179" s="10" t="s">
        <x:v>88</x:v>
      </x:c>
      <x:c r="D1179" s="12">
        <x:v>2.6850000000000001</x:v>
      </x:c>
      <x:c r="E1179" s="10" t="s">
        <x:v>262</x:v>
      </x:c>
      <x:c r="F1179" s="10">
        <x:v>2025</x:v>
      </x:c>
      <x:c r="G1179" s="10"/>
      <x:c r="H1179" s="10" t="s">
        <x:v>263</x:v>
      </x:c>
      <x:c r="I1179" s="10" t="s">
        <x:v>264</x:v>
      </x:c>
      <x:c r="J1179" s="10" t="s">
        <x:v>274</x:v>
      </x:c>
      <x:c r="K1179" s="10" t="s">
        <x:v>54</x:v>
      </x:c>
      <x:c r="L1179" s="10" t="s">
        <x:v>270</x:v>
      </x:c>
      <x:c r="M1179" s="10" t="s">
        <x:v>255</x:v>
      </x:c>
      <x:c r="N1179" s="13">
        <x:v>0.05</x:v>
      </x:c>
      <x:c r="O1179" s="13">
        <x:v>0.11111111110000001</x:v>
      </x:c>
      <x:c r="P1179" s="13">
        <x:v>5.5555556000000004E-3</x:v>
      </x:c>
      <x:c r="Q1179" s="11" t="b">
        <x:v>0</x:v>
      </x:c>
      <x:c r="R1179" s="10"/>
      <x:c r="S1179" s="10"/>
      <x:c r="T1179" s="12" t="n">
        <x:f t="shared" ca="1" si="81">(COUNTIF($D$1163:$D$1189,"&lt;"&amp;D1179)+(COUNTIF($D$1163:$D$1189,"="&amp;D1179)-1)/2)/26*100</x:f>
        <x:v>19.230769230769234</x:v>
      </x:c>
      <x:c r="U1179" s="12" t="n">
        <x:f t="shared" ca="1" si="79">T1179*N1179</x:f>
        <x:v>0.9615384615384617</x:v>
      </x:c>
      <x:c r="V1179" s="12" t="n">
        <x:f t="shared" ca="1" si="80">U1179/9</x:f>
        <x:v>0.10683760683760685</x:v>
      </x:c>
    </x:row>
    <x:row r="1180">
      <x:c r="A1180" s="10" t="s">
        <x:v>273</x:v>
      </x:c>
      <x:c r="B1180" s="10" t="s">
        <x:v>89</x:v>
      </x:c>
      <x:c r="C1180" s="10" t="s">
        <x:v>90</x:v>
      </x:c>
      <x:c r="D1180" s="12">
        <x:v>3.819</x:v>
      </x:c>
      <x:c r="E1180" s="10" t="s">
        <x:v>262</x:v>
      </x:c>
      <x:c r="F1180" s="10">
        <x:v>2025</x:v>
      </x:c>
      <x:c r="G1180" s="10"/>
      <x:c r="H1180" s="10" t="s">
        <x:v>263</x:v>
      </x:c>
      <x:c r="I1180" s="10" t="s">
        <x:v>264</x:v>
      </x:c>
      <x:c r="J1180" s="10" t="s">
        <x:v>274</x:v>
      </x:c>
      <x:c r="K1180" s="10" t="s">
        <x:v>54</x:v>
      </x:c>
      <x:c r="L1180" s="10" t="s">
        <x:v>270</x:v>
      </x:c>
      <x:c r="M1180" s="10" t="s">
        <x:v>255</x:v>
      </x:c>
      <x:c r="N1180" s="13">
        <x:v>0.05</x:v>
      </x:c>
      <x:c r="O1180" s="13">
        <x:v>0.11111111110000001</x:v>
      </x:c>
      <x:c r="P1180" s="13">
        <x:v>5.5555556000000004E-3</x:v>
      </x:c>
      <x:c r="Q1180" s="11" t="b">
        <x:v>0</x:v>
      </x:c>
      <x:c r="R1180" s="10"/>
      <x:c r="S1180" s="10"/>
      <x:c r="T1180" s="12" t="n">
        <x:f t="shared" ca="1" si="81">(COUNTIF($D$1163:$D$1189,"&lt;"&amp;D1180)+(COUNTIF($D$1163:$D$1189,"="&amp;D1180)-1)/2)/26*100</x:f>
        <x:v>80.76923076923077</x:v>
      </x:c>
      <x:c r="U1180" s="12" t="n">
        <x:f t="shared" ca="1" si="79">T1180*N1180</x:f>
        <x:v>4.038461538461539</x:v>
      </x:c>
      <x:c r="V1180" s="12" t="n">
        <x:f t="shared" ca="1" si="80">U1180/9</x:f>
        <x:v>0.4487179487179488</x:v>
      </x:c>
    </x:row>
    <x:row r="1181">
      <x:c r="A1181" s="10" t="s">
        <x:v>273</x:v>
      </x:c>
      <x:c r="B1181" s="10" t="s">
        <x:v>91</x:v>
      </x:c>
      <x:c r="C1181" s="10" t="s">
        <x:v>92</x:v>
      </x:c>
      <x:c r="D1181" s="12">
        <x:v>3.91</x:v>
      </x:c>
      <x:c r="E1181" s="10" t="s">
        <x:v>262</x:v>
      </x:c>
      <x:c r="F1181" s="10">
        <x:v>2025</x:v>
      </x:c>
      <x:c r="G1181" s="10"/>
      <x:c r="H1181" s="10" t="s">
        <x:v>263</x:v>
      </x:c>
      <x:c r="I1181" s="10" t="s">
        <x:v>264</x:v>
      </x:c>
      <x:c r="J1181" s="10" t="s">
        <x:v>274</x:v>
      </x:c>
      <x:c r="K1181" s="10" t="s">
        <x:v>54</x:v>
      </x:c>
      <x:c r="L1181" s="10" t="s">
        <x:v>270</x:v>
      </x:c>
      <x:c r="M1181" s="10" t="s">
        <x:v>255</x:v>
      </x:c>
      <x:c r="N1181" s="13">
        <x:v>0.05</x:v>
      </x:c>
      <x:c r="O1181" s="13">
        <x:v>0.11111111110000001</x:v>
      </x:c>
      <x:c r="P1181" s="13">
        <x:v>5.5555556000000004E-3</x:v>
      </x:c>
      <x:c r="Q1181" s="11" t="b">
        <x:v>0</x:v>
      </x:c>
      <x:c r="R1181" s="10"/>
      <x:c r="S1181" s="10"/>
      <x:c r="T1181" s="12" t="n">
        <x:f t="shared" ca="1" si="81">(COUNTIF($D$1163:$D$1189,"&lt;"&amp;D1181)+(COUNTIF($D$1163:$D$1189,"="&amp;D1181)-1)/2)/26*100</x:f>
        <x:v>96.15384615384616</x:v>
      </x:c>
      <x:c r="U1181" s="12" t="n">
        <x:f t="shared" ca="1" si="79">T1181*N1181</x:f>
        <x:v>4.807692307692308</x:v>
      </x:c>
      <x:c r="V1181" s="12" t="n">
        <x:f t="shared" ca="1" si="80">U1181/9</x:f>
        <x:v>0.5341880341880343</x:v>
      </x:c>
    </x:row>
    <x:row r="1182">
      <x:c r="A1182" s="10" t="s">
        <x:v>273</x:v>
      </x:c>
      <x:c r="B1182" s="10" t="s">
        <x:v>93</x:v>
      </x:c>
      <x:c r="C1182" s="10" t="s">
        <x:v>94</x:v>
      </x:c>
      <x:c r="D1182" s="12">
        <x:v>2.9049999999999998</x:v>
      </x:c>
      <x:c r="E1182" s="10" t="s">
        <x:v>262</x:v>
      </x:c>
      <x:c r="F1182" s="10">
        <x:v>2025</x:v>
      </x:c>
      <x:c r="G1182" s="10"/>
      <x:c r="H1182" s="10" t="s">
        <x:v>263</x:v>
      </x:c>
      <x:c r="I1182" s="10" t="s">
        <x:v>264</x:v>
      </x:c>
      <x:c r="J1182" s="10" t="s">
        <x:v>274</x:v>
      </x:c>
      <x:c r="K1182" s="10" t="s">
        <x:v>54</x:v>
      </x:c>
      <x:c r="L1182" s="10" t="s">
        <x:v>270</x:v>
      </x:c>
      <x:c r="M1182" s="10" t="s">
        <x:v>255</x:v>
      </x:c>
      <x:c r="N1182" s="13">
        <x:v>0.05</x:v>
      </x:c>
      <x:c r="O1182" s="13">
        <x:v>0.11111111110000001</x:v>
      </x:c>
      <x:c r="P1182" s="13">
        <x:v>5.5555556000000004E-3</x:v>
      </x:c>
      <x:c r="Q1182" s="11" t="b">
        <x:v>0</x:v>
      </x:c>
      <x:c r="R1182" s="10"/>
      <x:c r="S1182" s="10"/>
      <x:c r="T1182" s="12" t="n">
        <x:f t="shared" ca="1" si="81">(COUNTIF($D$1163:$D$1189,"&lt;"&amp;D1182)+(COUNTIF($D$1163:$D$1189,"="&amp;D1182)-1)/2)/26*100</x:f>
        <x:v>34.61538461538461</x:v>
      </x:c>
      <x:c r="U1182" s="12" t="n">
        <x:f t="shared" ca="1" si="79">T1182*N1182</x:f>
        <x:v>1.7307692307692308</x:v>
      </x:c>
      <x:c r="V1182" s="12" t="n">
        <x:f t="shared" ca="1" si="80">U1182/9</x:f>
        <x:v>0.19230769230769232</x:v>
      </x:c>
    </x:row>
    <x:row r="1183">
      <x:c r="A1183" s="10" t="s">
        <x:v>273</x:v>
      </x:c>
      <x:c r="B1183" s="10" t="s">
        <x:v>95</x:v>
      </x:c>
      <x:c r="C1183" s="10" t="s">
        <x:v>96</x:v>
      </x:c>
      <x:c r="D1183" s="12">
        <x:v>3.2650000000000001</x:v>
      </x:c>
      <x:c r="E1183" s="10" t="s">
        <x:v>262</x:v>
      </x:c>
      <x:c r="F1183" s="10">
        <x:v>2025</x:v>
      </x:c>
      <x:c r="G1183" s="10"/>
      <x:c r="H1183" s="10" t="s">
        <x:v>263</x:v>
      </x:c>
      <x:c r="I1183" s="10" t="s">
        <x:v>264</x:v>
      </x:c>
      <x:c r="J1183" s="10" t="s">
        <x:v>274</x:v>
      </x:c>
      <x:c r="K1183" s="10" t="s">
        <x:v>54</x:v>
      </x:c>
      <x:c r="L1183" s="10" t="s">
        <x:v>270</x:v>
      </x:c>
      <x:c r="M1183" s="10" t="s">
        <x:v>255</x:v>
      </x:c>
      <x:c r="N1183" s="13">
        <x:v>0.05</x:v>
      </x:c>
      <x:c r="O1183" s="13">
        <x:v>0.11111111110000001</x:v>
      </x:c>
      <x:c r="P1183" s="13">
        <x:v>5.5555556000000004E-3</x:v>
      </x:c>
      <x:c r="Q1183" s="11" t="b">
        <x:v>0</x:v>
      </x:c>
      <x:c r="R1183" s="10"/>
      <x:c r="S1183" s="10"/>
      <x:c r="T1183" s="12" t="n">
        <x:f t="shared" ca="1" si="81">(COUNTIF($D$1163:$D$1189,"&lt;"&amp;D1183)+(COUNTIF($D$1163:$D$1189,"="&amp;D1183)-1)/2)/26*100</x:f>
        <x:v>50</x:v>
      </x:c>
      <x:c r="U1183" s="12" t="n">
        <x:f t="shared" ca="1" si="79">T1183*N1183</x:f>
        <x:v>2.5</x:v>
      </x:c>
      <x:c r="V1183" s="12" t="n">
        <x:f t="shared" ca="1" si="80">U1183/9</x:f>
        <x:v>0.2777777777777778</x:v>
      </x:c>
    </x:row>
    <x:row r="1184">
      <x:c r="A1184" s="10" t="s">
        <x:v>273</x:v>
      </x:c>
      <x:c r="B1184" s="10" t="s">
        <x:v>97</x:v>
      </x:c>
      <x:c r="C1184" s="10" t="s">
        <x:v>98</x:v>
      </x:c>
      <x:c r="D1184" s="12">
        <x:v>2.9220000000000002</x:v>
      </x:c>
      <x:c r="E1184" s="10" t="s">
        <x:v>262</x:v>
      </x:c>
      <x:c r="F1184" s="10">
        <x:v>2025</x:v>
      </x:c>
      <x:c r="G1184" s="10"/>
      <x:c r="H1184" s="10" t="s">
        <x:v>263</x:v>
      </x:c>
      <x:c r="I1184" s="10" t="s">
        <x:v>264</x:v>
      </x:c>
      <x:c r="J1184" s="10" t="s">
        <x:v>274</x:v>
      </x:c>
      <x:c r="K1184" s="10" t="s">
        <x:v>54</x:v>
      </x:c>
      <x:c r="L1184" s="10" t="s">
        <x:v>270</x:v>
      </x:c>
      <x:c r="M1184" s="10" t="s">
        <x:v>255</x:v>
      </x:c>
      <x:c r="N1184" s="13">
        <x:v>0.05</x:v>
      </x:c>
      <x:c r="O1184" s="13">
        <x:v>0.11111111110000001</x:v>
      </x:c>
      <x:c r="P1184" s="13">
        <x:v>5.5555556000000004E-3</x:v>
      </x:c>
      <x:c r="Q1184" s="11" t="b">
        <x:v>0</x:v>
      </x:c>
      <x:c r="R1184" s="10"/>
      <x:c r="S1184" s="10"/>
      <x:c r="T1184" s="12" t="n">
        <x:f t="shared" ca="1" si="81">(COUNTIF($D$1163:$D$1189,"&lt;"&amp;D1184)+(COUNTIF($D$1163:$D$1189,"="&amp;D1184)-1)/2)/26*100</x:f>
        <x:v>42.30769230769231</x:v>
      </x:c>
      <x:c r="U1184" s="12" t="n">
        <x:f t="shared" ca="1" si="79">T1184*N1184</x:f>
        <x:v>2.1153846153846154</x:v>
      </x:c>
      <x:c r="V1184" s="12" t="n">
        <x:f t="shared" ca="1" si="80">U1184/9</x:f>
        <x:v>0.23504273504273504</x:v>
      </x:c>
    </x:row>
    <x:row r="1185">
      <x:c r="A1185" s="10" t="s">
        <x:v>273</x:v>
      </x:c>
      <x:c r="B1185" s="10" t="s">
        <x:v>99</x:v>
      </x:c>
      <x:c r="C1185" s="10" t="s">
        <x:v>100</x:v>
      </x:c>
      <x:c r="D1185" s="12">
        <x:v>2.77</x:v>
      </x:c>
      <x:c r="E1185" s="10" t="s">
        <x:v>262</x:v>
      </x:c>
      <x:c r="F1185" s="10">
        <x:v>2025</x:v>
      </x:c>
      <x:c r="G1185" s="10"/>
      <x:c r="H1185" s="10" t="s">
        <x:v>263</x:v>
      </x:c>
      <x:c r="I1185" s="10" t="s">
        <x:v>264</x:v>
      </x:c>
      <x:c r="J1185" s="10" t="s">
        <x:v>274</x:v>
      </x:c>
      <x:c r="K1185" s="10" t="s">
        <x:v>54</x:v>
      </x:c>
      <x:c r="L1185" s="10" t="s">
        <x:v>270</x:v>
      </x:c>
      <x:c r="M1185" s="10" t="s">
        <x:v>255</x:v>
      </x:c>
      <x:c r="N1185" s="13">
        <x:v>0.05</x:v>
      </x:c>
      <x:c r="O1185" s="13">
        <x:v>0.11111111110000001</x:v>
      </x:c>
      <x:c r="P1185" s="13">
        <x:v>5.5555556000000004E-3</x:v>
      </x:c>
      <x:c r="Q1185" s="11" t="b">
        <x:v>0</x:v>
      </x:c>
      <x:c r="R1185" s="10"/>
      <x:c r="S1185" s="10"/>
      <x:c r="T1185" s="12" t="n">
        <x:f t="shared" ca="1" si="81">(COUNTIF($D$1163:$D$1189,"&lt;"&amp;D1185)+(COUNTIF($D$1163:$D$1189,"="&amp;D1185)-1)/2)/26*100</x:f>
        <x:v>23.076923076923077</x:v>
      </x:c>
      <x:c r="U1185" s="12" t="n">
        <x:f t="shared" ca="1" si="79">T1185*N1185</x:f>
        <x:v>1.153846153846154</x:v>
      </x:c>
      <x:c r="V1185" s="12" t="n">
        <x:f t="shared" ca="1" si="80">U1185/9</x:f>
        <x:v>0.12820512820512822</x:v>
      </x:c>
    </x:row>
    <x:row r="1186">
      <x:c r="A1186" s="10" t="s">
        <x:v>273</x:v>
      </x:c>
      <x:c r="B1186" s="10" t="s">
        <x:v>101</x:v>
      </x:c>
      <x:c r="C1186" s="10" t="s">
        <x:v>102</x:v>
      </x:c>
      <x:c r="D1186" s="12">
        <x:v>2.2690000000000001</x:v>
      </x:c>
      <x:c r="E1186" s="10" t="s">
        <x:v>262</x:v>
      </x:c>
      <x:c r="F1186" s="10">
        <x:v>2025</x:v>
      </x:c>
      <x:c r="G1186" s="10"/>
      <x:c r="H1186" s="10" t="s">
        <x:v>263</x:v>
      </x:c>
      <x:c r="I1186" s="10" t="s">
        <x:v>264</x:v>
      </x:c>
      <x:c r="J1186" s="10" t="s">
        <x:v>274</x:v>
      </x:c>
      <x:c r="K1186" s="10" t="s">
        <x:v>54</x:v>
      </x:c>
      <x:c r="L1186" s="10" t="s">
        <x:v>270</x:v>
      </x:c>
      <x:c r="M1186" s="10" t="s">
        <x:v>255</x:v>
      </x:c>
      <x:c r="N1186" s="13">
        <x:v>0.05</x:v>
      </x:c>
      <x:c r="O1186" s="13">
        <x:v>0.11111111110000001</x:v>
      </x:c>
      <x:c r="P1186" s="13">
        <x:v>5.5555556000000004E-3</x:v>
      </x:c>
      <x:c r="Q1186" s="11" t="b">
        <x:v>0</x:v>
      </x:c>
      <x:c r="R1186" s="10"/>
      <x:c r="S1186" s="10"/>
      <x:c r="T1186" s="12" t="n">
        <x:f t="shared" ca="1" si="81">(COUNTIF($D$1163:$D$1189,"&lt;"&amp;D1186)+(COUNTIF($D$1163:$D$1189,"="&amp;D1186)-1)/2)/26*100</x:f>
        <x:v>11.538461538461538</x:v>
      </x:c>
      <x:c r="U1186" s="12" t="n">
        <x:f t="shared" ca="1" si="79">T1186*N1186</x:f>
        <x:v>0.576923076923077</x:v>
      </x:c>
      <x:c r="V1186" s="12" t="n">
        <x:f t="shared" ca="1" si="80">U1186/9</x:f>
        <x:v>0.06410256410256411</x:v>
      </x:c>
    </x:row>
    <x:row r="1187">
      <x:c r="A1187" s="10" t="s">
        <x:v>273</x:v>
      </x:c>
      <x:c r="B1187" s="10" t="s">
        <x:v>103</x:v>
      </x:c>
      <x:c r="C1187" s="10" t="s">
        <x:v>104</x:v>
      </x:c>
      <x:c r="D1187" s="12">
        <x:v>3.738</x:v>
      </x:c>
      <x:c r="E1187" s="10" t="s">
        <x:v>262</x:v>
      </x:c>
      <x:c r="F1187" s="10">
        <x:v>2025</x:v>
      </x:c>
      <x:c r="G1187" s="10"/>
      <x:c r="H1187" s="10" t="s">
        <x:v>263</x:v>
      </x:c>
      <x:c r="I1187" s="10" t="s">
        <x:v>264</x:v>
      </x:c>
      <x:c r="J1187" s="10" t="s">
        <x:v>274</x:v>
      </x:c>
      <x:c r="K1187" s="10" t="s">
        <x:v>54</x:v>
      </x:c>
      <x:c r="L1187" s="10" t="s">
        <x:v>270</x:v>
      </x:c>
      <x:c r="M1187" s="10" t="s">
        <x:v>255</x:v>
      </x:c>
      <x:c r="N1187" s="13">
        <x:v>0.05</x:v>
      </x:c>
      <x:c r="O1187" s="13">
        <x:v>0.11111111110000001</x:v>
      </x:c>
      <x:c r="P1187" s="13">
        <x:v>5.5555556000000004E-3</x:v>
      </x:c>
      <x:c r="Q1187" s="11" t="b">
        <x:v>0</x:v>
      </x:c>
      <x:c r="R1187" s="10"/>
      <x:c r="S1187" s="10"/>
      <x:c r="T1187" s="12" t="n">
        <x:f t="shared" ca="1" si="81">(COUNTIF($D$1163:$D$1189,"&lt;"&amp;D1187)+(COUNTIF($D$1163:$D$1189,"="&amp;D1187)-1)/2)/26*100</x:f>
        <x:v>76.92307692307693</x:v>
      </x:c>
      <x:c r="U1187" s="12" t="n">
        <x:f t="shared" ca="1" si="79">T1187*N1187</x:f>
        <x:v>3.8461538461538467</x:v>
      </x:c>
      <x:c r="V1187" s="12" t="n">
        <x:f t="shared" ca="1" si="80">U1187/9</x:f>
        <x:v>0.4273504273504274</x:v>
      </x:c>
    </x:row>
    <x:row r="1188">
      <x:c r="A1188" s="10" t="s">
        <x:v>273</x:v>
      </x:c>
      <x:c r="B1188" s="10" t="s">
        <x:v>105</x:v>
      </x:c>
      <x:c r="C1188" s="10" t="s">
        <x:v>106</x:v>
      </x:c>
      <x:c r="D1188" s="12">
        <x:v>3.0150000000000001</x:v>
      </x:c>
      <x:c r="E1188" s="10" t="s">
        <x:v>262</x:v>
      </x:c>
      <x:c r="F1188" s="10">
        <x:v>2025</x:v>
      </x:c>
      <x:c r="G1188" s="10"/>
      <x:c r="H1188" s="10" t="s">
        <x:v>263</x:v>
      </x:c>
      <x:c r="I1188" s="10" t="s">
        <x:v>264</x:v>
      </x:c>
      <x:c r="J1188" s="10" t="s">
        <x:v>274</x:v>
      </x:c>
      <x:c r="K1188" s="10" t="s">
        <x:v>54</x:v>
      </x:c>
      <x:c r="L1188" s="10" t="s">
        <x:v>270</x:v>
      </x:c>
      <x:c r="M1188" s="10" t="s">
        <x:v>255</x:v>
      </x:c>
      <x:c r="N1188" s="13">
        <x:v>0.05</x:v>
      </x:c>
      <x:c r="O1188" s="13">
        <x:v>0.11111111110000001</x:v>
      </x:c>
      <x:c r="P1188" s="13">
        <x:v>5.5555556000000004E-3</x:v>
      </x:c>
      <x:c r="Q1188" s="11" t="b">
        <x:v>0</x:v>
      </x:c>
      <x:c r="R1188" s="10"/>
      <x:c r="S1188" s="10"/>
      <x:c r="T1188" s="12" t="n">
        <x:f t="shared" ca="1" si="81">(COUNTIF($D$1163:$D$1189,"&lt;"&amp;D1188)+(COUNTIF($D$1163:$D$1189,"="&amp;D1188)-1)/2)/26*100</x:f>
        <x:v>46.15384615384615</x:v>
      </x:c>
      <x:c r="U1188" s="12" t="n">
        <x:f t="shared" ca="1" si="79">T1188*N1188</x:f>
        <x:v>2.307692307692308</x:v>
      </x:c>
      <x:c r="V1188" s="12" t="n">
        <x:f t="shared" ca="1" si="80">U1188/9</x:f>
        <x:v>0.25641025641025644</x:v>
      </x:c>
    </x:row>
    <x:row r="1189">
      <x:c r="A1189" s="10" t="s">
        <x:v>273</x:v>
      </x:c>
      <x:c r="B1189" s="10" t="s">
        <x:v>107</x:v>
      </x:c>
      <x:c r="C1189" s="10" t="s">
        <x:v>108</x:v>
      </x:c>
      <x:c r="D1189" s="12">
        <x:v>2.1840000000000002</x:v>
      </x:c>
      <x:c r="E1189" s="10" t="s">
        <x:v>262</x:v>
      </x:c>
      <x:c r="F1189" s="10">
        <x:v>2025</x:v>
      </x:c>
      <x:c r="G1189" s="10"/>
      <x:c r="H1189" s="10" t="s">
        <x:v>263</x:v>
      </x:c>
      <x:c r="I1189" s="10" t="s">
        <x:v>264</x:v>
      </x:c>
      <x:c r="J1189" s="10" t="s">
        <x:v>274</x:v>
      </x:c>
      <x:c r="K1189" s="10" t="s">
        <x:v>54</x:v>
      </x:c>
      <x:c r="L1189" s="10" t="s">
        <x:v>270</x:v>
      </x:c>
      <x:c r="M1189" s="10" t="s">
        <x:v>255</x:v>
      </x:c>
      <x:c r="N1189" s="13">
        <x:v>0.05</x:v>
      </x:c>
      <x:c r="O1189" s="13">
        <x:v>0.11111111110000001</x:v>
      </x:c>
      <x:c r="P1189" s="13">
        <x:v>5.5555556000000004E-3</x:v>
      </x:c>
      <x:c r="Q1189" s="11" t="b">
        <x:v>0</x:v>
      </x:c>
      <x:c r="R1189" s="10"/>
      <x:c r="S1189" s="10"/>
      <x:c r="T1189" s="12" t="n">
        <x:f t="shared" ca="1" si="81">(COUNTIF($D$1163:$D$1189,"&lt;"&amp;D1189)+(COUNTIF($D$1163:$D$1189,"="&amp;D1189)-1)/2)/26*100</x:f>
        <x:v>7.6923076923076925</x:v>
      </x:c>
      <x:c r="U1189" s="12" t="n">
        <x:f t="shared" ca="1" si="79">T1189*N1189</x:f>
        <x:v>0.38461538461538464</x:v>
      </x:c>
      <x:c r="V1189" s="12" t="n">
        <x:f t="shared" ca="1" si="80">U1189/9</x:f>
        <x:v>0.042735042735042736</x:v>
      </x:c>
    </x:row>
    <x:row r="1190">
      <x:c r="A1190" s="10" t="s">
        <x:v>275</x:v>
      </x:c>
      <x:c r="B1190" s="10" t="s">
        <x:v>48</x:v>
      </x:c>
      <x:c r="C1190" s="10" t="s">
        <x:v>49</x:v>
      </x:c>
      <x:c r="D1190" s="12">
        <x:v>2.556</x:v>
      </x:c>
      <x:c r="E1190" s="10" t="s">
        <x:v>262</x:v>
      </x:c>
      <x:c r="F1190" s="10">
        <x:v>2025</x:v>
      </x:c>
      <x:c r="G1190" s="10"/>
      <x:c r="H1190" s="10" t="s">
        <x:v>263</x:v>
      </x:c>
      <x:c r="I1190" s="10" t="s">
        <x:v>264</x:v>
      </x:c>
      <x:c r="J1190" s="10" t="s">
        <x:v>276</x:v>
      </x:c>
      <x:c r="K1190" s="10" t="s">
        <x:v>54</x:v>
      </x:c>
      <x:c r="L1190" s="10" t="s">
        <x:v>270</x:v>
      </x:c>
      <x:c r="M1190" s="10" t="s">
        <x:v>255</x:v>
      </x:c>
      <x:c r="N1190" s="13">
        <x:v>0.05</x:v>
      </x:c>
      <x:c r="O1190" s="13">
        <x:v>0.11111111110000001</x:v>
      </x:c>
      <x:c r="P1190" s="13">
        <x:v>5.5555556000000004E-3</x:v>
      </x:c>
      <x:c r="Q1190" s="11" t="b">
        <x:v>0</x:v>
      </x:c>
      <x:c r="R1190" s="10"/>
      <x:c r="S1190" s="10"/>
      <x:c r="T1190" s="12" t="n">
        <x:f t="shared" ref="T1190:T1216" ca="1" si="82">(COUNTIF($D$1190:$D$1216,"&lt;"&amp;D1190)+(COUNTIF($D$1190:$D$1216,"="&amp;D1190)-1)/2)/26*100</x:f>
        <x:v>46.15384615384615</x:v>
      </x:c>
      <x:c r="U1190" s="12" t="n">
        <x:f t="shared" ca="1" si="79">T1190*N1190</x:f>
        <x:v>2.307692307692308</x:v>
      </x:c>
      <x:c r="V1190" s="12" t="n">
        <x:f t="shared" ca="1" si="80">U1190/9</x:f>
        <x:v>0.25641025641025644</x:v>
      </x:c>
    </x:row>
    <x:row r="1191">
      <x:c r="A1191" s="10" t="s">
        <x:v>275</x:v>
      </x:c>
      <x:c r="B1191" s="10" t="s">
        <x:v>57</x:v>
      </x:c>
      <x:c r="C1191" s="10" t="s">
        <x:v>58</x:v>
      </x:c>
      <x:c r="D1191" s="12">
        <x:v>2.613</x:v>
      </x:c>
      <x:c r="E1191" s="10" t="s">
        <x:v>262</x:v>
      </x:c>
      <x:c r="F1191" s="10">
        <x:v>2025</x:v>
      </x:c>
      <x:c r="G1191" s="10"/>
      <x:c r="H1191" s="10" t="s">
        <x:v>263</x:v>
      </x:c>
      <x:c r="I1191" s="10" t="s">
        <x:v>264</x:v>
      </x:c>
      <x:c r="J1191" s="10" t="s">
        <x:v>276</x:v>
      </x:c>
      <x:c r="K1191" s="10" t="s">
        <x:v>54</x:v>
      </x:c>
      <x:c r="L1191" s="10" t="s">
        <x:v>270</x:v>
      </x:c>
      <x:c r="M1191" s="10" t="s">
        <x:v>255</x:v>
      </x:c>
      <x:c r="N1191" s="13">
        <x:v>0.05</x:v>
      </x:c>
      <x:c r="O1191" s="13">
        <x:v>0.11111111110000001</x:v>
      </x:c>
      <x:c r="P1191" s="13">
        <x:v>5.5555556000000004E-3</x:v>
      </x:c>
      <x:c r="Q1191" s="11" t="b">
        <x:v>0</x:v>
      </x:c>
      <x:c r="R1191" s="10"/>
      <x:c r="S1191" s="10"/>
      <x:c r="T1191" s="12" t="n">
        <x:f t="shared" ca="1" si="82">(COUNTIF($D$1190:$D$1216,"&lt;"&amp;D1191)+(COUNTIF($D$1190:$D$1216,"="&amp;D1191)-1)/2)/26*100</x:f>
        <x:v>50</x:v>
      </x:c>
      <x:c r="U1191" s="12" t="n">
        <x:f t="shared" ca="1" si="79">T1191*N1191</x:f>
        <x:v>2.5</x:v>
      </x:c>
      <x:c r="V1191" s="12" t="n">
        <x:f t="shared" ca="1" si="80">U1191/9</x:f>
        <x:v>0.2777777777777778</x:v>
      </x:c>
    </x:row>
    <x:row r="1192">
      <x:c r="A1192" s="10" t="s">
        <x:v>275</x:v>
      </x:c>
      <x:c r="B1192" s="10" t="s">
        <x:v>59</x:v>
      </x:c>
      <x:c r="C1192" s="10" t="s">
        <x:v>60</x:v>
      </x:c>
      <x:c r="D1192" s="12">
        <x:v>1.794</x:v>
      </x:c>
      <x:c r="E1192" s="10" t="s">
        <x:v>262</x:v>
      </x:c>
      <x:c r="F1192" s="10">
        <x:v>2025</x:v>
      </x:c>
      <x:c r="G1192" s="10"/>
      <x:c r="H1192" s="10" t="s">
        <x:v>263</x:v>
      </x:c>
      <x:c r="I1192" s="10" t="s">
        <x:v>264</x:v>
      </x:c>
      <x:c r="J1192" s="10" t="s">
        <x:v>276</x:v>
      </x:c>
      <x:c r="K1192" s="10" t="s">
        <x:v>54</x:v>
      </x:c>
      <x:c r="L1192" s="10" t="s">
        <x:v>270</x:v>
      </x:c>
      <x:c r="M1192" s="10" t="s">
        <x:v>255</x:v>
      </x:c>
      <x:c r="N1192" s="13">
        <x:v>0.05</x:v>
      </x:c>
      <x:c r="O1192" s="13">
        <x:v>0.11111111110000001</x:v>
      </x:c>
      <x:c r="P1192" s="13">
        <x:v>5.5555556000000004E-3</x:v>
      </x:c>
      <x:c r="Q1192" s="11" t="b">
        <x:v>0</x:v>
      </x:c>
      <x:c r="R1192" s="10"/>
      <x:c r="S1192" s="10"/>
      <x:c r="T1192" s="12" t="n">
        <x:f t="shared" ca="1" si="82">(COUNTIF($D$1190:$D$1216,"&lt;"&amp;D1192)+(COUNTIF($D$1190:$D$1216,"="&amp;D1192)-1)/2)/26*100</x:f>
        <x:v>15.384615384615385</x:v>
      </x:c>
      <x:c r="U1192" s="12" t="n">
        <x:f t="shared" ca="1" si="79">T1192*N1192</x:f>
        <x:v>0.7692307692307693</x:v>
      </x:c>
      <x:c r="V1192" s="12" t="n">
        <x:f t="shared" ca="1" si="80">U1192/9</x:f>
        <x:v>0.08547008547008547</x:v>
      </x:c>
    </x:row>
    <x:row r="1193">
      <x:c r="A1193" s="10" t="s">
        <x:v>275</x:v>
      </x:c>
      <x:c r="B1193" s="10" t="s">
        <x:v>61</x:v>
      </x:c>
      <x:c r="C1193" s="10" t="s">
        <x:v>62</x:v>
      </x:c>
      <x:c r="D1193" s="12">
        <x:v>2.4350000000000001</x:v>
      </x:c>
      <x:c r="E1193" s="10" t="s">
        <x:v>262</x:v>
      </x:c>
      <x:c r="F1193" s="10">
        <x:v>2025</x:v>
      </x:c>
      <x:c r="G1193" s="10"/>
      <x:c r="H1193" s="10" t="s">
        <x:v>263</x:v>
      </x:c>
      <x:c r="I1193" s="10" t="s">
        <x:v>264</x:v>
      </x:c>
      <x:c r="J1193" s="10" t="s">
        <x:v>276</x:v>
      </x:c>
      <x:c r="K1193" s="10" t="s">
        <x:v>54</x:v>
      </x:c>
      <x:c r="L1193" s="10" t="s">
        <x:v>270</x:v>
      </x:c>
      <x:c r="M1193" s="10" t="s">
        <x:v>255</x:v>
      </x:c>
      <x:c r="N1193" s="13">
        <x:v>0.05</x:v>
      </x:c>
      <x:c r="O1193" s="13">
        <x:v>0.11111111110000001</x:v>
      </x:c>
      <x:c r="P1193" s="13">
        <x:v>5.5555556000000004E-3</x:v>
      </x:c>
      <x:c r="Q1193" s="11" t="b">
        <x:v>0</x:v>
      </x:c>
      <x:c r="R1193" s="10"/>
      <x:c r="S1193" s="10"/>
      <x:c r="T1193" s="12" t="n">
        <x:f t="shared" ca="1" si="82">(COUNTIF($D$1190:$D$1216,"&lt;"&amp;D1193)+(COUNTIF($D$1190:$D$1216,"="&amp;D1193)-1)/2)/26*100</x:f>
        <x:v>38.46153846153847</x:v>
      </x:c>
      <x:c r="U1193" s="12" t="n">
        <x:f t="shared" ca="1" si="79">T1193*N1193</x:f>
        <x:v>1.9230769230769234</x:v>
      </x:c>
      <x:c r="V1193" s="12" t="n">
        <x:f t="shared" ca="1" si="80">U1193/9</x:f>
        <x:v>0.2136752136752137</x:v>
      </x:c>
    </x:row>
    <x:row r="1194">
      <x:c r="A1194" s="10" t="s">
        <x:v>275</x:v>
      </x:c>
      <x:c r="B1194" s="10" t="s">
        <x:v>63</x:v>
      </x:c>
      <x:c r="C1194" s="10" t="s">
        <x:v>64</x:v>
      </x:c>
      <x:c r="D1194" s="12">
        <x:v>3.028</x:v>
      </x:c>
      <x:c r="E1194" s="10" t="s">
        <x:v>262</x:v>
      </x:c>
      <x:c r="F1194" s="10">
        <x:v>2025</x:v>
      </x:c>
      <x:c r="G1194" s="10"/>
      <x:c r="H1194" s="10" t="s">
        <x:v>263</x:v>
      </x:c>
      <x:c r="I1194" s="10" t="s">
        <x:v>264</x:v>
      </x:c>
      <x:c r="J1194" s="10" t="s">
        <x:v>276</x:v>
      </x:c>
      <x:c r="K1194" s="10" t="s">
        <x:v>54</x:v>
      </x:c>
      <x:c r="L1194" s="10" t="s">
        <x:v>270</x:v>
      </x:c>
      <x:c r="M1194" s="10" t="s">
        <x:v>255</x:v>
      </x:c>
      <x:c r="N1194" s="13">
        <x:v>0.05</x:v>
      </x:c>
      <x:c r="O1194" s="13">
        <x:v>0.11111111110000001</x:v>
      </x:c>
      <x:c r="P1194" s="13">
        <x:v>5.5555556000000004E-3</x:v>
      </x:c>
      <x:c r="Q1194" s="11" t="b">
        <x:v>0</x:v>
      </x:c>
      <x:c r="R1194" s="10"/>
      <x:c r="S1194" s="10"/>
      <x:c r="T1194" s="12" t="n">
        <x:f t="shared" ca="1" si="82">(COUNTIF($D$1190:$D$1216,"&lt;"&amp;D1194)+(COUNTIF($D$1190:$D$1216,"="&amp;D1194)-1)/2)/26*100</x:f>
        <x:v>84.61538461538461</x:v>
      </x:c>
      <x:c r="U1194" s="12" t="n">
        <x:f t="shared" ca="1" si="79">T1194*N1194</x:f>
        <x:v>4.230769230769231</x:v>
      </x:c>
      <x:c r="V1194" s="12" t="n">
        <x:f t="shared" ca="1" si="80">U1194/9</x:f>
        <x:v>0.4700854700854701</x:v>
      </x:c>
    </x:row>
    <x:row r="1195">
      <x:c r="A1195" s="10" t="s">
        <x:v>275</x:v>
      </x:c>
      <x:c r="B1195" s="10" t="s">
        <x:v>65</x:v>
      </x:c>
      <x:c r="C1195" s="10" t="s">
        <x:v>66</x:v>
      </x:c>
      <x:c r="D1195" s="12">
        <x:v>3.2429999999999999</x:v>
      </x:c>
      <x:c r="E1195" s="10" t="s">
        <x:v>262</x:v>
      </x:c>
      <x:c r="F1195" s="10">
        <x:v>2025</x:v>
      </x:c>
      <x:c r="G1195" s="10"/>
      <x:c r="H1195" s="10" t="s">
        <x:v>263</x:v>
      </x:c>
      <x:c r="I1195" s="10" t="s">
        <x:v>264</x:v>
      </x:c>
      <x:c r="J1195" s="10" t="s">
        <x:v>276</x:v>
      </x:c>
      <x:c r="K1195" s="10" t="s">
        <x:v>54</x:v>
      </x:c>
      <x:c r="L1195" s="10" t="s">
        <x:v>270</x:v>
      </x:c>
      <x:c r="M1195" s="10" t="s">
        <x:v>255</x:v>
      </x:c>
      <x:c r="N1195" s="13">
        <x:v>0.05</x:v>
      </x:c>
      <x:c r="O1195" s="13">
        <x:v>0.11111111110000001</x:v>
      </x:c>
      <x:c r="P1195" s="13">
        <x:v>5.5555556000000004E-3</x:v>
      </x:c>
      <x:c r="Q1195" s="11" t="b">
        <x:v>0</x:v>
      </x:c>
      <x:c r="R1195" s="10"/>
      <x:c r="S1195" s="10"/>
      <x:c r="T1195" s="12" t="n">
        <x:f t="shared" ca="1" si="82">(COUNTIF($D$1190:$D$1216,"&lt;"&amp;D1195)+(COUNTIF($D$1190:$D$1216,"="&amp;D1195)-1)/2)/26*100</x:f>
        <x:v>96.15384615384616</x:v>
      </x:c>
      <x:c r="U1195" s="12" t="n">
        <x:f t="shared" ca="1" si="79">T1195*N1195</x:f>
        <x:v>4.807692307692308</x:v>
      </x:c>
      <x:c r="V1195" s="12" t="n">
        <x:f t="shared" ca="1" si="80">U1195/9</x:f>
        <x:v>0.5341880341880343</x:v>
      </x:c>
    </x:row>
    <x:row r="1196">
      <x:c r="A1196" s="10" t="s">
        <x:v>275</x:v>
      </x:c>
      <x:c r="B1196" s="10" t="s">
        <x:v>67</x:v>
      </x:c>
      <x:c r="C1196" s="10" t="s">
        <x:v>68</x:v>
      </x:c>
      <x:c r="D1196" s="12">
        <x:v>3.22</x:v>
      </x:c>
      <x:c r="E1196" s="10" t="s">
        <x:v>262</x:v>
      </x:c>
      <x:c r="F1196" s="10">
        <x:v>2025</x:v>
      </x:c>
      <x:c r="G1196" s="10"/>
      <x:c r="H1196" s="10" t="s">
        <x:v>263</x:v>
      </x:c>
      <x:c r="I1196" s="10" t="s">
        <x:v>264</x:v>
      </x:c>
      <x:c r="J1196" s="10" t="s">
        <x:v>276</x:v>
      </x:c>
      <x:c r="K1196" s="10" t="s">
        <x:v>54</x:v>
      </x:c>
      <x:c r="L1196" s="10" t="s">
        <x:v>270</x:v>
      </x:c>
      <x:c r="M1196" s="10" t="s">
        <x:v>255</x:v>
      </x:c>
      <x:c r="N1196" s="13">
        <x:v>0.05</x:v>
      </x:c>
      <x:c r="O1196" s="13">
        <x:v>0.11111111110000001</x:v>
      </x:c>
      <x:c r="P1196" s="13">
        <x:v>5.5555556000000004E-3</x:v>
      </x:c>
      <x:c r="Q1196" s="11" t="b">
        <x:v>0</x:v>
      </x:c>
      <x:c r="R1196" s="10"/>
      <x:c r="S1196" s="10"/>
      <x:c r="T1196" s="12" t="n">
        <x:f t="shared" ca="1" si="82">(COUNTIF($D$1190:$D$1216,"&lt;"&amp;D1196)+(COUNTIF($D$1190:$D$1216,"="&amp;D1196)-1)/2)/26*100</x:f>
        <x:v>92.3076923076923</x:v>
      </x:c>
      <x:c r="U1196" s="12" t="n">
        <x:f t="shared" ca="1" si="79">T1196*N1196</x:f>
        <x:v>4.615384615384616</x:v>
      </x:c>
      <x:c r="V1196" s="12" t="n">
        <x:f t="shared" ca="1" si="80">U1196/9</x:f>
        <x:v>0.5128205128205129</x:v>
      </x:c>
    </x:row>
    <x:row r="1197">
      <x:c r="A1197" s="10" t="s">
        <x:v>275</x:v>
      </x:c>
      <x:c r="B1197" s="10" t="s">
        <x:v>69</x:v>
      </x:c>
      <x:c r="C1197" s="10" t="s">
        <x:v>70</x:v>
      </x:c>
      <x:c r="D1197" s="12">
        <x:v>3.2519999999999998</x:v>
      </x:c>
      <x:c r="E1197" s="10" t="s">
        <x:v>262</x:v>
      </x:c>
      <x:c r="F1197" s="10">
        <x:v>2025</x:v>
      </x:c>
      <x:c r="G1197" s="10"/>
      <x:c r="H1197" s="10" t="s">
        <x:v>263</x:v>
      </x:c>
      <x:c r="I1197" s="10" t="s">
        <x:v>264</x:v>
      </x:c>
      <x:c r="J1197" s="10" t="s">
        <x:v>276</x:v>
      </x:c>
      <x:c r="K1197" s="10" t="s">
        <x:v>54</x:v>
      </x:c>
      <x:c r="L1197" s="10" t="s">
        <x:v>270</x:v>
      </x:c>
      <x:c r="M1197" s="10" t="s">
        <x:v>255</x:v>
      </x:c>
      <x:c r="N1197" s="13">
        <x:v>0.05</x:v>
      </x:c>
      <x:c r="O1197" s="13">
        <x:v>0.11111111110000001</x:v>
      </x:c>
      <x:c r="P1197" s="13">
        <x:v>5.5555556000000004E-3</x:v>
      </x:c>
      <x:c r="Q1197" s="11" t="b">
        <x:v>0</x:v>
      </x:c>
      <x:c r="R1197" s="10"/>
      <x:c r="S1197" s="10"/>
      <x:c r="T1197" s="12" t="n">
        <x:f t="shared" ca="1" si="82">(COUNTIF($D$1190:$D$1216,"&lt;"&amp;D1197)+(COUNTIF($D$1190:$D$1216,"="&amp;D1197)-1)/2)/26*100</x:f>
        <x:v>100</x:v>
      </x:c>
      <x:c r="U1197" s="12" t="n">
        <x:f t="shared" ca="1" si="79">T1197*N1197</x:f>
        <x:v>5</x:v>
      </x:c>
      <x:c r="V1197" s="12" t="n">
        <x:f t="shared" ca="1" si="80">U1197/9</x:f>
        <x:v>0.5555555555555556</x:v>
      </x:c>
    </x:row>
    <x:row r="1198">
      <x:c r="A1198" s="10" t="s">
        <x:v>275</x:v>
      </x:c>
      <x:c r="B1198" s="10" t="s">
        <x:v>71</x:v>
      </x:c>
      <x:c r="C1198" s="10" t="s">
        <x:v>72</x:v>
      </x:c>
      <x:c r="D1198" s="12">
        <x:v>2.4710000000000001</x:v>
      </x:c>
      <x:c r="E1198" s="10" t="s">
        <x:v>262</x:v>
      </x:c>
      <x:c r="F1198" s="10">
        <x:v>2025</x:v>
      </x:c>
      <x:c r="G1198" s="10"/>
      <x:c r="H1198" s="10" t="s">
        <x:v>263</x:v>
      </x:c>
      <x:c r="I1198" s="10" t="s">
        <x:v>264</x:v>
      </x:c>
      <x:c r="J1198" s="10" t="s">
        <x:v>276</x:v>
      </x:c>
      <x:c r="K1198" s="10" t="s">
        <x:v>54</x:v>
      </x:c>
      <x:c r="L1198" s="10" t="s">
        <x:v>270</x:v>
      </x:c>
      <x:c r="M1198" s="10" t="s">
        <x:v>255</x:v>
      </x:c>
      <x:c r="N1198" s="13">
        <x:v>0.05</x:v>
      </x:c>
      <x:c r="O1198" s="13">
        <x:v>0.11111111110000001</x:v>
      </x:c>
      <x:c r="P1198" s="13">
        <x:v>5.5555556000000004E-3</x:v>
      </x:c>
      <x:c r="Q1198" s="11" t="b">
        <x:v>0</x:v>
      </x:c>
      <x:c r="R1198" s="10"/>
      <x:c r="S1198" s="10"/>
      <x:c r="T1198" s="12" t="n">
        <x:f t="shared" ca="1" si="82">(COUNTIF($D$1190:$D$1216,"&lt;"&amp;D1198)+(COUNTIF($D$1190:$D$1216,"="&amp;D1198)-1)/2)/26*100</x:f>
        <x:v>42.30769230769231</x:v>
      </x:c>
      <x:c r="U1198" s="12" t="n">
        <x:f t="shared" ca="1" si="79">T1198*N1198</x:f>
        <x:v>2.1153846153846154</x:v>
      </x:c>
      <x:c r="V1198" s="12" t="n">
        <x:f t="shared" ca="1" si="80">U1198/9</x:f>
        <x:v>0.23504273504273504</x:v>
      </x:c>
    </x:row>
    <x:row r="1199">
      <x:c r="A1199" s="10" t="s">
        <x:v>275</x:v>
      </x:c>
      <x:c r="B1199" s="10" t="s">
        <x:v>73</x:v>
      </x:c>
      <x:c r="C1199" s="10" t="s">
        <x:v>74</x:v>
      </x:c>
      <x:c r="D1199" s="12">
        <x:v>2.6669999999999998</x:v>
      </x:c>
      <x:c r="E1199" s="10" t="s">
        <x:v>262</x:v>
      </x:c>
      <x:c r="F1199" s="10">
        <x:v>2025</x:v>
      </x:c>
      <x:c r="G1199" s="10"/>
      <x:c r="H1199" s="10" t="s">
        <x:v>263</x:v>
      </x:c>
      <x:c r="I1199" s="10" t="s">
        <x:v>264</x:v>
      </x:c>
      <x:c r="J1199" s="10" t="s">
        <x:v>276</x:v>
      </x:c>
      <x:c r="K1199" s="10" t="s">
        <x:v>54</x:v>
      </x:c>
      <x:c r="L1199" s="10" t="s">
        <x:v>270</x:v>
      </x:c>
      <x:c r="M1199" s="10" t="s">
        <x:v>255</x:v>
      </x:c>
      <x:c r="N1199" s="13">
        <x:v>0.05</x:v>
      </x:c>
      <x:c r="O1199" s="13">
        <x:v>0.11111111110000001</x:v>
      </x:c>
      <x:c r="P1199" s="13">
        <x:v>5.5555556000000004E-3</x:v>
      </x:c>
      <x:c r="Q1199" s="11" t="b">
        <x:v>0</x:v>
      </x:c>
      <x:c r="R1199" s="10"/>
      <x:c r="S1199" s="10"/>
      <x:c r="T1199" s="12" t="n">
        <x:f t="shared" ca="1" si="82">(COUNTIF($D$1190:$D$1216,"&lt;"&amp;D1199)+(COUNTIF($D$1190:$D$1216,"="&amp;D1199)-1)/2)/26*100</x:f>
        <x:v>57.692307692307686</x:v>
      </x:c>
      <x:c r="U1199" s="12" t="n">
        <x:f t="shared" ca="1" si="79">T1199*N1199</x:f>
        <x:v>2.8846153846153846</x:v>
      </x:c>
      <x:c r="V1199" s="12" t="n">
        <x:f t="shared" ca="1" si="80">U1199/9</x:f>
        <x:v>0.3205128205128205</x:v>
      </x:c>
    </x:row>
    <x:row r="1200">
      <x:c r="A1200" s="10" t="s">
        <x:v>275</x:v>
      </x:c>
      <x:c r="B1200" s="10" t="s">
        <x:v>75</x:v>
      </x:c>
      <x:c r="C1200" s="10" t="s">
        <x:v>76</x:v>
      </x:c>
      <x:c r="D1200" s="12">
        <x:v>2.6829999999999998</x:v>
      </x:c>
      <x:c r="E1200" s="10" t="s">
        <x:v>262</x:v>
      </x:c>
      <x:c r="F1200" s="10">
        <x:v>2025</x:v>
      </x:c>
      <x:c r="G1200" s="10"/>
      <x:c r="H1200" s="10" t="s">
        <x:v>263</x:v>
      </x:c>
      <x:c r="I1200" s="10" t="s">
        <x:v>264</x:v>
      </x:c>
      <x:c r="J1200" s="10" t="s">
        <x:v>276</x:v>
      </x:c>
      <x:c r="K1200" s="10" t="s">
        <x:v>54</x:v>
      </x:c>
      <x:c r="L1200" s="10" t="s">
        <x:v>270</x:v>
      </x:c>
      <x:c r="M1200" s="10" t="s">
        <x:v>255</x:v>
      </x:c>
      <x:c r="N1200" s="13">
        <x:v>0.05</x:v>
      </x:c>
      <x:c r="O1200" s="13">
        <x:v>0.11111111110000001</x:v>
      </x:c>
      <x:c r="P1200" s="13">
        <x:v>5.5555556000000004E-3</x:v>
      </x:c>
      <x:c r="Q1200" s="11" t="b">
        <x:v>0</x:v>
      </x:c>
      <x:c r="R1200" s="10"/>
      <x:c r="S1200" s="10"/>
      <x:c r="T1200" s="12" t="n">
        <x:f t="shared" ca="1" si="82">(COUNTIF($D$1190:$D$1216,"&lt;"&amp;D1200)+(COUNTIF($D$1190:$D$1216,"="&amp;D1200)-1)/2)/26*100</x:f>
        <x:v>61.53846153846154</x:v>
      </x:c>
      <x:c r="U1200" s="12" t="n">
        <x:f t="shared" ca="1" si="79">T1200*N1200</x:f>
        <x:v>3.076923076923077</x:v>
      </x:c>
      <x:c r="V1200" s="12" t="n">
        <x:f t="shared" ca="1" si="80">U1200/9</x:f>
        <x:v>0.3418803418803419</x:v>
      </x:c>
    </x:row>
    <x:row r="1201">
      <x:c r="A1201" s="10" t="s">
        <x:v>275</x:v>
      </x:c>
      <x:c r="B1201" s="10" t="s">
        <x:v>77</x:v>
      </x:c>
      <x:c r="C1201" s="10" t="s">
        <x:v>78</x:v>
      </x:c>
      <x:c r="D1201" s="12">
        <x:v>2.9089999999999998</x:v>
      </x:c>
      <x:c r="E1201" s="10" t="s">
        <x:v>262</x:v>
      </x:c>
      <x:c r="F1201" s="10">
        <x:v>2025</x:v>
      </x:c>
      <x:c r="G1201" s="10"/>
      <x:c r="H1201" s="10" t="s">
        <x:v>263</x:v>
      </x:c>
      <x:c r="I1201" s="10" t="s">
        <x:v>264</x:v>
      </x:c>
      <x:c r="J1201" s="10" t="s">
        <x:v>276</x:v>
      </x:c>
      <x:c r="K1201" s="10" t="s">
        <x:v>54</x:v>
      </x:c>
      <x:c r="L1201" s="10" t="s">
        <x:v>270</x:v>
      </x:c>
      <x:c r="M1201" s="10" t="s">
        <x:v>255</x:v>
      </x:c>
      <x:c r="N1201" s="13">
        <x:v>0.05</x:v>
      </x:c>
      <x:c r="O1201" s="13">
        <x:v>0.11111111110000001</x:v>
      </x:c>
      <x:c r="P1201" s="13">
        <x:v>5.5555556000000004E-3</x:v>
      </x:c>
      <x:c r="Q1201" s="11" t="b">
        <x:v>0</x:v>
      </x:c>
      <x:c r="R1201" s="10"/>
      <x:c r="S1201" s="10"/>
      <x:c r="T1201" s="12" t="n">
        <x:f t="shared" ca="1" si="82">(COUNTIF($D$1190:$D$1216,"&lt;"&amp;D1201)+(COUNTIF($D$1190:$D$1216,"="&amp;D1201)-1)/2)/26*100</x:f>
        <x:v>69.23076923076923</x:v>
      </x:c>
      <x:c r="U1201" s="12" t="n">
        <x:f t="shared" ca="1" si="79">T1201*N1201</x:f>
        <x:v>3.4615384615384617</x:v>
      </x:c>
      <x:c r="V1201" s="12" t="n">
        <x:f t="shared" ca="1" si="80">U1201/9</x:f>
        <x:v>0.38461538461538464</x:v>
      </x:c>
    </x:row>
    <x:row r="1202">
      <x:c r="A1202" s="10" t="s">
        <x:v>275</x:v>
      </x:c>
      <x:c r="B1202" s="10" t="s">
        <x:v>79</x:v>
      </x:c>
      <x:c r="C1202" s="10" t="s">
        <x:v>80</x:v>
      </x:c>
      <x:c r="D1202" s="12">
        <x:v>1.484</x:v>
      </x:c>
      <x:c r="E1202" s="10" t="s">
        <x:v>262</x:v>
      </x:c>
      <x:c r="F1202" s="10">
        <x:v>2025</x:v>
      </x:c>
      <x:c r="G1202" s="10"/>
      <x:c r="H1202" s="10" t="s">
        <x:v>263</x:v>
      </x:c>
      <x:c r="I1202" s="10" t="s">
        <x:v>264</x:v>
      </x:c>
      <x:c r="J1202" s="10" t="s">
        <x:v>276</x:v>
      </x:c>
      <x:c r="K1202" s="10" t="s">
        <x:v>54</x:v>
      </x:c>
      <x:c r="L1202" s="10" t="s">
        <x:v>270</x:v>
      </x:c>
      <x:c r="M1202" s="10" t="s">
        <x:v>255</x:v>
      </x:c>
      <x:c r="N1202" s="13">
        <x:v>0.05</x:v>
      </x:c>
      <x:c r="O1202" s="13">
        <x:v>0.11111111110000001</x:v>
      </x:c>
      <x:c r="P1202" s="13">
        <x:v>5.5555556000000004E-3</x:v>
      </x:c>
      <x:c r="Q1202" s="11" t="b">
        <x:v>0</x:v>
      </x:c>
      <x:c r="R1202" s="10"/>
      <x:c r="S1202" s="10"/>
      <x:c r="T1202" s="12" t="n">
        <x:f t="shared" ca="1" si="82">(COUNTIF($D$1190:$D$1216,"&lt;"&amp;D1202)+(COUNTIF($D$1190:$D$1216,"="&amp;D1202)-1)/2)/26*100</x:f>
        <x:v>0</x:v>
      </x:c>
      <x:c r="U1202" s="12" t="n">
        <x:f t="shared" ca="1" si="79">T1202*N1202</x:f>
        <x:v>0</x:v>
      </x:c>
      <x:c r="V1202" s="12" t="n">
        <x:f t="shared" ca="1" si="80">U1202/9</x:f>
        <x:v>0</x:v>
      </x:c>
    </x:row>
    <x:row r="1203">
      <x:c r="A1203" s="10" t="s">
        <x:v>275</x:v>
      </x:c>
      <x:c r="B1203" s="10" t="s">
        <x:v>81</x:v>
      </x:c>
      <x:c r="C1203" s="10" t="s">
        <x:v>82</x:v>
      </x:c>
      <x:c r="D1203" s="12">
        <x:v>2.0339999999999998</x:v>
      </x:c>
      <x:c r="E1203" s="10" t="s">
        <x:v>262</x:v>
      </x:c>
      <x:c r="F1203" s="10">
        <x:v>2025</x:v>
      </x:c>
      <x:c r="G1203" s="10"/>
      <x:c r="H1203" s="10" t="s">
        <x:v>263</x:v>
      </x:c>
      <x:c r="I1203" s="10" t="s">
        <x:v>264</x:v>
      </x:c>
      <x:c r="J1203" s="10" t="s">
        <x:v>276</x:v>
      </x:c>
      <x:c r="K1203" s="10" t="s">
        <x:v>54</x:v>
      </x:c>
      <x:c r="L1203" s="10" t="s">
        <x:v>270</x:v>
      </x:c>
      <x:c r="M1203" s="10" t="s">
        <x:v>255</x:v>
      </x:c>
      <x:c r="N1203" s="13">
        <x:v>0.05</x:v>
      </x:c>
      <x:c r="O1203" s="13">
        <x:v>0.11111111110000001</x:v>
      </x:c>
      <x:c r="P1203" s="13">
        <x:v>5.5555556000000004E-3</x:v>
      </x:c>
      <x:c r="Q1203" s="11" t="b">
        <x:v>0</x:v>
      </x:c>
      <x:c r="R1203" s="10"/>
      <x:c r="S1203" s="10"/>
      <x:c r="T1203" s="12" t="n">
        <x:f t="shared" ca="1" si="82">(COUNTIF($D$1190:$D$1216,"&lt;"&amp;D1203)+(COUNTIF($D$1190:$D$1216,"="&amp;D1203)-1)/2)/26*100</x:f>
        <x:v>19.230769230769234</x:v>
      </x:c>
      <x:c r="U1203" s="12" t="n">
        <x:f t="shared" ca="1" si="79">T1203*N1203</x:f>
        <x:v>0.9615384615384617</x:v>
      </x:c>
      <x:c r="V1203" s="12" t="n">
        <x:f t="shared" ca="1" si="80">U1203/9</x:f>
        <x:v>0.10683760683760685</x:v>
      </x:c>
    </x:row>
    <x:row r="1204">
      <x:c r="A1204" s="10" t="s">
        <x:v>275</x:v>
      </x:c>
      <x:c r="B1204" s="10" t="s">
        <x:v>83</x:v>
      </x:c>
      <x:c r="C1204" s="10" t="s">
        <x:v>84</x:v>
      </x:c>
      <x:c r="D1204" s="12">
        <x:v>2.944</x:v>
      </x:c>
      <x:c r="E1204" s="10" t="s">
        <x:v>262</x:v>
      </x:c>
      <x:c r="F1204" s="10">
        <x:v>2025</x:v>
      </x:c>
      <x:c r="G1204" s="10"/>
      <x:c r="H1204" s="10" t="s">
        <x:v>263</x:v>
      </x:c>
      <x:c r="I1204" s="10" t="s">
        <x:v>264</x:v>
      </x:c>
      <x:c r="J1204" s="10" t="s">
        <x:v>276</x:v>
      </x:c>
      <x:c r="K1204" s="10" t="s">
        <x:v>54</x:v>
      </x:c>
      <x:c r="L1204" s="10" t="s">
        <x:v>270</x:v>
      </x:c>
      <x:c r="M1204" s="10" t="s">
        <x:v>255</x:v>
      </x:c>
      <x:c r="N1204" s="13">
        <x:v>0.05</x:v>
      </x:c>
      <x:c r="O1204" s="13">
        <x:v>0.11111111110000001</x:v>
      </x:c>
      <x:c r="P1204" s="13">
        <x:v>5.5555556000000004E-3</x:v>
      </x:c>
      <x:c r="Q1204" s="11" t="b">
        <x:v>0</x:v>
      </x:c>
      <x:c r="R1204" s="10"/>
      <x:c r="S1204" s="10"/>
      <x:c r="T1204" s="12" t="n">
        <x:f t="shared" ca="1" si="82">(COUNTIF($D$1190:$D$1216,"&lt;"&amp;D1204)+(COUNTIF($D$1190:$D$1216,"="&amp;D1204)-1)/2)/26*100</x:f>
        <x:v>73.07692307692307</x:v>
      </x:c>
      <x:c r="U1204" s="12" t="n">
        <x:f t="shared" ca="1" si="79">T1204*N1204</x:f>
        <x:v>3.6538461538461533</x:v>
      </x:c>
      <x:c r="V1204" s="12" t="n">
        <x:f t="shared" ca="1" si="80">U1204/9</x:f>
        <x:v>0.40598290598290593</x:v>
      </x:c>
    </x:row>
    <x:row r="1205">
      <x:c r="A1205" s="10" t="s">
        <x:v>275</x:v>
      </x:c>
      <x:c r="B1205" s="10" t="s">
        <x:v>85</x:v>
      </x:c>
      <x:c r="C1205" s="10" t="s">
        <x:v>86</x:v>
      </x:c>
      <x:c r="D1205" s="12">
        <x:v>2.3940000000000001</x:v>
      </x:c>
      <x:c r="E1205" s="10" t="s">
        <x:v>262</x:v>
      </x:c>
      <x:c r="F1205" s="10">
        <x:v>2025</x:v>
      </x:c>
      <x:c r="G1205" s="10"/>
      <x:c r="H1205" s="10" t="s">
        <x:v>263</x:v>
      </x:c>
      <x:c r="I1205" s="10" t="s">
        <x:v>264</x:v>
      </x:c>
      <x:c r="J1205" s="10" t="s">
        <x:v>276</x:v>
      </x:c>
      <x:c r="K1205" s="10" t="s">
        <x:v>54</x:v>
      </x:c>
      <x:c r="L1205" s="10" t="s">
        <x:v>270</x:v>
      </x:c>
      <x:c r="M1205" s="10" t="s">
        <x:v>255</x:v>
      </x:c>
      <x:c r="N1205" s="13">
        <x:v>0.05</x:v>
      </x:c>
      <x:c r="O1205" s="13">
        <x:v>0.11111111110000001</x:v>
      </x:c>
      <x:c r="P1205" s="13">
        <x:v>5.5555556000000004E-3</x:v>
      </x:c>
      <x:c r="Q1205" s="11" t="b">
        <x:v>0</x:v>
      </x:c>
      <x:c r="R1205" s="10"/>
      <x:c r="S1205" s="10"/>
      <x:c r="T1205" s="12" t="n">
        <x:f t="shared" ca="1" si="82">(COUNTIF($D$1190:$D$1216,"&lt;"&amp;D1205)+(COUNTIF($D$1190:$D$1216,"="&amp;D1205)-1)/2)/26*100</x:f>
        <x:v>30.76923076923077</x:v>
      </x:c>
      <x:c r="U1205" s="12" t="n">
        <x:f t="shared" ca="1" si="79">T1205*N1205</x:f>
        <x:v>1.5384615384615385</x:v>
      </x:c>
      <x:c r="V1205" s="12" t="n">
        <x:f t="shared" ca="1" si="80">U1205/9</x:f>
        <x:v>0.17094017094017094</x:v>
      </x:c>
    </x:row>
    <x:row r="1206">
      <x:c r="A1206" s="10" t="s">
        <x:v>275</x:v>
      </x:c>
      <x:c r="B1206" s="10" t="s">
        <x:v>87</x:v>
      </x:c>
      <x:c r="C1206" s="10" t="s">
        <x:v>88</x:v>
      </x:c>
      <x:c r="D1206" s="12">
        <x:v>2.64</x:v>
      </x:c>
      <x:c r="E1206" s="10" t="s">
        <x:v>262</x:v>
      </x:c>
      <x:c r="F1206" s="10">
        <x:v>2025</x:v>
      </x:c>
      <x:c r="G1206" s="10"/>
      <x:c r="H1206" s="10" t="s">
        <x:v>263</x:v>
      </x:c>
      <x:c r="I1206" s="10" t="s">
        <x:v>264</x:v>
      </x:c>
      <x:c r="J1206" s="10" t="s">
        <x:v>276</x:v>
      </x:c>
      <x:c r="K1206" s="10" t="s">
        <x:v>54</x:v>
      </x:c>
      <x:c r="L1206" s="10" t="s">
        <x:v>270</x:v>
      </x:c>
      <x:c r="M1206" s="10" t="s">
        <x:v>255</x:v>
      </x:c>
      <x:c r="N1206" s="13">
        <x:v>0.05</x:v>
      </x:c>
      <x:c r="O1206" s="13">
        <x:v>0.11111111110000001</x:v>
      </x:c>
      <x:c r="P1206" s="13">
        <x:v>5.5555556000000004E-3</x:v>
      </x:c>
      <x:c r="Q1206" s="11" t="b">
        <x:v>0</x:v>
      </x:c>
      <x:c r="R1206" s="10"/>
      <x:c r="S1206" s="10"/>
      <x:c r="T1206" s="12" t="n">
        <x:f t="shared" ca="1" si="82">(COUNTIF($D$1190:$D$1216,"&lt;"&amp;D1206)+(COUNTIF($D$1190:$D$1216,"="&amp;D1206)-1)/2)/26*100</x:f>
        <x:v>53.84615384615385</x:v>
      </x:c>
      <x:c r="U1206" s="12" t="n">
        <x:f t="shared" ca="1" si="79">T1206*N1206</x:f>
        <x:v>2.6923076923076925</x:v>
      </x:c>
      <x:c r="V1206" s="12" t="n">
        <x:f t="shared" ca="1" si="80">U1206/9</x:f>
        <x:v>0.2991452991452992</x:v>
      </x:c>
    </x:row>
    <x:row r="1207">
      <x:c r="A1207" s="10" t="s">
        <x:v>275</x:v>
      </x:c>
      <x:c r="B1207" s="10" t="s">
        <x:v>89</x:v>
      </x:c>
      <x:c r="C1207" s="10" t="s">
        <x:v>90</x:v>
      </x:c>
      <x:c r="D1207" s="12">
        <x:v>3.0819999999999999</x:v>
      </x:c>
      <x:c r="E1207" s="10" t="s">
        <x:v>262</x:v>
      </x:c>
      <x:c r="F1207" s="10">
        <x:v>2025</x:v>
      </x:c>
      <x:c r="G1207" s="10"/>
      <x:c r="H1207" s="10" t="s">
        <x:v>263</x:v>
      </x:c>
      <x:c r="I1207" s="10" t="s">
        <x:v>264</x:v>
      </x:c>
      <x:c r="J1207" s="10" t="s">
        <x:v>276</x:v>
      </x:c>
      <x:c r="K1207" s="10" t="s">
        <x:v>54</x:v>
      </x:c>
      <x:c r="L1207" s="10" t="s">
        <x:v>270</x:v>
      </x:c>
      <x:c r="M1207" s="10" t="s">
        <x:v>255</x:v>
      </x:c>
      <x:c r="N1207" s="13">
        <x:v>0.05</x:v>
      </x:c>
      <x:c r="O1207" s="13">
        <x:v>0.11111111110000001</x:v>
      </x:c>
      <x:c r="P1207" s="13">
        <x:v>5.5555556000000004E-3</x:v>
      </x:c>
      <x:c r="Q1207" s="11" t="b">
        <x:v>0</x:v>
      </x:c>
      <x:c r="R1207" s="10"/>
      <x:c r="S1207" s="10"/>
      <x:c r="T1207" s="12" t="n">
        <x:f t="shared" ca="1" si="82">(COUNTIF($D$1190:$D$1216,"&lt;"&amp;D1207)+(COUNTIF($D$1190:$D$1216,"="&amp;D1207)-1)/2)/26*100</x:f>
        <x:v>88.46153846153845</x:v>
      </x:c>
      <x:c r="U1207" s="12" t="n">
        <x:f t="shared" ca="1" si="79">T1207*N1207</x:f>
        <x:v>4.4230769230769225</x:v>
      </x:c>
      <x:c r="V1207" s="12" t="n">
        <x:f t="shared" ca="1" si="80">U1207/9</x:f>
        <x:v>0.4914529914529914</x:v>
      </x:c>
    </x:row>
    <x:row r="1208">
      <x:c r="A1208" s="10" t="s">
        <x:v>275</x:v>
      </x:c>
      <x:c r="B1208" s="10" t="s">
        <x:v>91</x:v>
      </x:c>
      <x:c r="C1208" s="10" t="s">
        <x:v>92</x:v>
      </x:c>
      <x:c r="D1208" s="12">
        <x:v>2.9980000000000002</x:v>
      </x:c>
      <x:c r="E1208" s="10" t="s">
        <x:v>262</x:v>
      </x:c>
      <x:c r="F1208" s="10">
        <x:v>2025</x:v>
      </x:c>
      <x:c r="G1208" s="10"/>
      <x:c r="H1208" s="10" t="s">
        <x:v>263</x:v>
      </x:c>
      <x:c r="I1208" s="10" t="s">
        <x:v>264</x:v>
      </x:c>
      <x:c r="J1208" s="10" t="s">
        <x:v>276</x:v>
      </x:c>
      <x:c r="K1208" s="10" t="s">
        <x:v>54</x:v>
      </x:c>
      <x:c r="L1208" s="10" t="s">
        <x:v>270</x:v>
      </x:c>
      <x:c r="M1208" s="10" t="s">
        <x:v>255</x:v>
      </x:c>
      <x:c r="N1208" s="13">
        <x:v>0.05</x:v>
      </x:c>
      <x:c r="O1208" s="13">
        <x:v>0.11111111110000001</x:v>
      </x:c>
      <x:c r="P1208" s="13">
        <x:v>5.5555556000000004E-3</x:v>
      </x:c>
      <x:c r="Q1208" s="11" t="b">
        <x:v>0</x:v>
      </x:c>
      <x:c r="R1208" s="10"/>
      <x:c r="S1208" s="10"/>
      <x:c r="T1208" s="12" t="n">
        <x:f t="shared" ca="1" si="82">(COUNTIF($D$1190:$D$1216,"&lt;"&amp;D1208)+(COUNTIF($D$1190:$D$1216,"="&amp;D1208)-1)/2)/26*100</x:f>
        <x:v>80.76923076923077</x:v>
      </x:c>
      <x:c r="U1208" s="12" t="n">
        <x:f t="shared" ca="1" si="79">T1208*N1208</x:f>
        <x:v>4.038461538461539</x:v>
      </x:c>
      <x:c r="V1208" s="12" t="n">
        <x:f t="shared" ca="1" si="80">U1208/9</x:f>
        <x:v>0.4487179487179488</x:v>
      </x:c>
    </x:row>
    <x:row r="1209">
      <x:c r="A1209" s="10" t="s">
        <x:v>275</x:v>
      </x:c>
      <x:c r="B1209" s="10" t="s">
        <x:v>93</x:v>
      </x:c>
      <x:c r="C1209" s="10" t="s">
        <x:v>94</x:v>
      </x:c>
      <x:c r="D1209" s="12">
        <x:v>2.3889999999999998</x:v>
      </x:c>
      <x:c r="E1209" s="10" t="s">
        <x:v>262</x:v>
      </x:c>
      <x:c r="F1209" s="10">
        <x:v>2025</x:v>
      </x:c>
      <x:c r="G1209" s="10"/>
      <x:c r="H1209" s="10" t="s">
        <x:v>263</x:v>
      </x:c>
      <x:c r="I1209" s="10" t="s">
        <x:v>264</x:v>
      </x:c>
      <x:c r="J1209" s="10" t="s">
        <x:v>276</x:v>
      </x:c>
      <x:c r="K1209" s="10" t="s">
        <x:v>54</x:v>
      </x:c>
      <x:c r="L1209" s="10" t="s">
        <x:v>270</x:v>
      </x:c>
      <x:c r="M1209" s="10" t="s">
        <x:v>255</x:v>
      </x:c>
      <x:c r="N1209" s="13">
        <x:v>0.05</x:v>
      </x:c>
      <x:c r="O1209" s="13">
        <x:v>0.11111111110000001</x:v>
      </x:c>
      <x:c r="P1209" s="13">
        <x:v>5.5555556000000004E-3</x:v>
      </x:c>
      <x:c r="Q1209" s="11" t="b">
        <x:v>0</x:v>
      </x:c>
      <x:c r="R1209" s="10"/>
      <x:c r="S1209" s="10"/>
      <x:c r="T1209" s="12" t="n">
        <x:f t="shared" ca="1" si="82">(COUNTIF($D$1190:$D$1216,"&lt;"&amp;D1209)+(COUNTIF($D$1190:$D$1216,"="&amp;D1209)-1)/2)/26*100</x:f>
        <x:v>26.923076923076923</x:v>
      </x:c>
      <x:c r="U1209" s="12" t="n">
        <x:f t="shared" ca="1" si="79">T1209*N1209</x:f>
        <x:v>1.3461538461538463</x:v>
      </x:c>
      <x:c r="V1209" s="12" t="n">
        <x:f t="shared" ca="1" si="80">U1209/9</x:f>
        <x:v>0.1495726495726496</x:v>
      </x:c>
    </x:row>
    <x:row r="1210">
      <x:c r="A1210" s="10" t="s">
        <x:v>275</x:v>
      </x:c>
      <x:c r="B1210" s="10" t="s">
        <x:v>95</x:v>
      </x:c>
      <x:c r="C1210" s="10" t="s">
        <x:v>96</x:v>
      </x:c>
      <x:c r="D1210" s="12">
        <x:v>2.9820000000000002</x:v>
      </x:c>
      <x:c r="E1210" s="10" t="s">
        <x:v>262</x:v>
      </x:c>
      <x:c r="F1210" s="10">
        <x:v>2025</x:v>
      </x:c>
      <x:c r="G1210" s="10"/>
      <x:c r="H1210" s="10" t="s">
        <x:v>263</x:v>
      </x:c>
      <x:c r="I1210" s="10" t="s">
        <x:v>264</x:v>
      </x:c>
      <x:c r="J1210" s="10" t="s">
        <x:v>276</x:v>
      </x:c>
      <x:c r="K1210" s="10" t="s">
        <x:v>54</x:v>
      </x:c>
      <x:c r="L1210" s="10" t="s">
        <x:v>270</x:v>
      </x:c>
      <x:c r="M1210" s="10" t="s">
        <x:v>255</x:v>
      </x:c>
      <x:c r="N1210" s="13">
        <x:v>0.05</x:v>
      </x:c>
      <x:c r="O1210" s="13">
        <x:v>0.11111111110000001</x:v>
      </x:c>
      <x:c r="P1210" s="13">
        <x:v>5.5555556000000004E-3</x:v>
      </x:c>
      <x:c r="Q1210" s="11" t="b">
        <x:v>0</x:v>
      </x:c>
      <x:c r="R1210" s="10"/>
      <x:c r="S1210" s="10"/>
      <x:c r="T1210" s="12" t="n">
        <x:f t="shared" ca="1" si="82">(COUNTIF($D$1190:$D$1216,"&lt;"&amp;D1210)+(COUNTIF($D$1190:$D$1216,"="&amp;D1210)-1)/2)/26*100</x:f>
        <x:v>76.92307692307693</x:v>
      </x:c>
      <x:c r="U1210" s="12" t="n">
        <x:f t="shared" ca="1" si="79">T1210*N1210</x:f>
        <x:v>3.8461538461538467</x:v>
      </x:c>
      <x:c r="V1210" s="12" t="n">
        <x:f t="shared" ca="1" si="80">U1210/9</x:f>
        <x:v>0.4273504273504274</x:v>
      </x:c>
    </x:row>
    <x:row r="1211">
      <x:c r="A1211" s="10" t="s">
        <x:v>275</x:v>
      </x:c>
      <x:c r="B1211" s="10" t="s">
        <x:v>97</x:v>
      </x:c>
      <x:c r="C1211" s="10" t="s">
        <x:v>98</x:v>
      </x:c>
      <x:c r="D1211" s="12">
        <x:v>2.15</x:v>
      </x:c>
      <x:c r="E1211" s="10" t="s">
        <x:v>262</x:v>
      </x:c>
      <x:c r="F1211" s="10">
        <x:v>2025</x:v>
      </x:c>
      <x:c r="G1211" s="10"/>
      <x:c r="H1211" s="10" t="s">
        <x:v>263</x:v>
      </x:c>
      <x:c r="I1211" s="10" t="s">
        <x:v>264</x:v>
      </x:c>
      <x:c r="J1211" s="10" t="s">
        <x:v>276</x:v>
      </x:c>
      <x:c r="K1211" s="10" t="s">
        <x:v>54</x:v>
      </x:c>
      <x:c r="L1211" s="10" t="s">
        <x:v>270</x:v>
      </x:c>
      <x:c r="M1211" s="10" t="s">
        <x:v>255</x:v>
      </x:c>
      <x:c r="N1211" s="13">
        <x:v>0.05</x:v>
      </x:c>
      <x:c r="O1211" s="13">
        <x:v>0.11111111110000001</x:v>
      </x:c>
      <x:c r="P1211" s="13">
        <x:v>5.5555556000000004E-3</x:v>
      </x:c>
      <x:c r="Q1211" s="11" t="b">
        <x:v>0</x:v>
      </x:c>
      <x:c r="R1211" s="10"/>
      <x:c r="S1211" s="10"/>
      <x:c r="T1211" s="12" t="n">
        <x:f t="shared" ca="1" si="82">(COUNTIF($D$1190:$D$1216,"&lt;"&amp;D1211)+(COUNTIF($D$1190:$D$1216,"="&amp;D1211)-1)/2)/26*100</x:f>
        <x:v>23.076923076923077</x:v>
      </x:c>
      <x:c r="U1211" s="12" t="n">
        <x:f t="shared" ca="1" si="79">T1211*N1211</x:f>
        <x:v>1.153846153846154</x:v>
      </x:c>
      <x:c r="V1211" s="12" t="n">
        <x:f t="shared" ca="1" si="80">U1211/9</x:f>
        <x:v>0.12820512820512822</x:v>
      </x:c>
    </x:row>
    <x:row r="1212">
      <x:c r="A1212" s="10" t="s">
        <x:v>275</x:v>
      </x:c>
      <x:c r="B1212" s="10" t="s">
        <x:v>99</x:v>
      </x:c>
      <x:c r="C1212" s="10" t="s">
        <x:v>100</x:v>
      </x:c>
      <x:c r="D1212" s="12">
        <x:v>1.5780000000000001</x:v>
      </x:c>
      <x:c r="E1212" s="10" t="s">
        <x:v>262</x:v>
      </x:c>
      <x:c r="F1212" s="10">
        <x:v>2025</x:v>
      </x:c>
      <x:c r="G1212" s="10"/>
      <x:c r="H1212" s="10" t="s">
        <x:v>263</x:v>
      </x:c>
      <x:c r="I1212" s="10" t="s">
        <x:v>264</x:v>
      </x:c>
      <x:c r="J1212" s="10" t="s">
        <x:v>276</x:v>
      </x:c>
      <x:c r="K1212" s="10" t="s">
        <x:v>54</x:v>
      </x:c>
      <x:c r="L1212" s="10" t="s">
        <x:v>270</x:v>
      </x:c>
      <x:c r="M1212" s="10" t="s">
        <x:v>255</x:v>
      </x:c>
      <x:c r="N1212" s="13">
        <x:v>0.05</x:v>
      </x:c>
      <x:c r="O1212" s="13">
        <x:v>0.11111111110000001</x:v>
      </x:c>
      <x:c r="P1212" s="13">
        <x:v>5.5555556000000004E-3</x:v>
      </x:c>
      <x:c r="Q1212" s="11" t="b">
        <x:v>0</x:v>
      </x:c>
      <x:c r="R1212" s="10"/>
      <x:c r="S1212" s="10"/>
      <x:c r="T1212" s="12" t="n">
        <x:f t="shared" ca="1" si="82">(COUNTIF($D$1190:$D$1216,"&lt;"&amp;D1212)+(COUNTIF($D$1190:$D$1216,"="&amp;D1212)-1)/2)/26*100</x:f>
        <x:v>7.6923076923076925</x:v>
      </x:c>
      <x:c r="U1212" s="12" t="n">
        <x:f t="shared" ca="1" si="79">T1212*N1212</x:f>
        <x:v>0.38461538461538464</x:v>
      </x:c>
      <x:c r="V1212" s="12" t="n">
        <x:f t="shared" ca="1" si="80">U1212/9</x:f>
        <x:v>0.042735042735042736</x:v>
      </x:c>
    </x:row>
    <x:row r="1213">
      <x:c r="A1213" s="10" t="s">
        <x:v>275</x:v>
      </x:c>
      <x:c r="B1213" s="10" t="s">
        <x:v>101</x:v>
      </x:c>
      <x:c r="C1213" s="10" t="s">
        <x:v>102</x:v>
      </x:c>
      <x:c r="D1213" s="12">
        <x:v>1.7410000000000001</x:v>
      </x:c>
      <x:c r="E1213" s="10" t="s">
        <x:v>262</x:v>
      </x:c>
      <x:c r="F1213" s="10">
        <x:v>2025</x:v>
      </x:c>
      <x:c r="G1213" s="10"/>
      <x:c r="H1213" s="10" t="s">
        <x:v>263</x:v>
      </x:c>
      <x:c r="I1213" s="10" t="s">
        <x:v>264</x:v>
      </x:c>
      <x:c r="J1213" s="10" t="s">
        <x:v>276</x:v>
      </x:c>
      <x:c r="K1213" s="10" t="s">
        <x:v>54</x:v>
      </x:c>
      <x:c r="L1213" s="10" t="s">
        <x:v>270</x:v>
      </x:c>
      <x:c r="M1213" s="10" t="s">
        <x:v>255</x:v>
      </x:c>
      <x:c r="N1213" s="13">
        <x:v>0.05</x:v>
      </x:c>
      <x:c r="O1213" s="13">
        <x:v>0.11111111110000001</x:v>
      </x:c>
      <x:c r="P1213" s="13">
        <x:v>5.5555556000000004E-3</x:v>
      </x:c>
      <x:c r="Q1213" s="11" t="b">
        <x:v>0</x:v>
      </x:c>
      <x:c r="R1213" s="10"/>
      <x:c r="S1213" s="10"/>
      <x:c r="T1213" s="12" t="n">
        <x:f t="shared" ca="1" si="82">(COUNTIF($D$1190:$D$1216,"&lt;"&amp;D1213)+(COUNTIF($D$1190:$D$1216,"="&amp;D1213)-1)/2)/26*100</x:f>
        <x:v>11.538461538461538</x:v>
      </x:c>
      <x:c r="U1213" s="12" t="n">
        <x:f t="shared" ca="1" si="79">T1213*N1213</x:f>
        <x:v>0.576923076923077</x:v>
      </x:c>
      <x:c r="V1213" s="12" t="n">
        <x:f t="shared" ca="1" si="80">U1213/9</x:f>
        <x:v>0.06410256410256411</x:v>
      </x:c>
    </x:row>
    <x:row r="1214">
      <x:c r="A1214" s="10" t="s">
        <x:v>275</x:v>
      </x:c>
      <x:c r="B1214" s="10" t="s">
        <x:v>103</x:v>
      </x:c>
      <x:c r="C1214" s="10" t="s">
        <x:v>104</x:v>
      </x:c>
      <x:c r="D1214" s="12">
        <x:v>2.9</x:v>
      </x:c>
      <x:c r="E1214" s="10" t="s">
        <x:v>262</x:v>
      </x:c>
      <x:c r="F1214" s="10">
        <x:v>2025</x:v>
      </x:c>
      <x:c r="G1214" s="10"/>
      <x:c r="H1214" s="10" t="s">
        <x:v>263</x:v>
      </x:c>
      <x:c r="I1214" s="10" t="s">
        <x:v>264</x:v>
      </x:c>
      <x:c r="J1214" s="10" t="s">
        <x:v>276</x:v>
      </x:c>
      <x:c r="K1214" s="10" t="s">
        <x:v>54</x:v>
      </x:c>
      <x:c r="L1214" s="10" t="s">
        <x:v>270</x:v>
      </x:c>
      <x:c r="M1214" s="10" t="s">
        <x:v>255</x:v>
      </x:c>
      <x:c r="N1214" s="13">
        <x:v>0.05</x:v>
      </x:c>
      <x:c r="O1214" s="13">
        <x:v>0.11111111110000001</x:v>
      </x:c>
      <x:c r="P1214" s="13">
        <x:v>5.5555556000000004E-3</x:v>
      </x:c>
      <x:c r="Q1214" s="11" t="b">
        <x:v>0</x:v>
      </x:c>
      <x:c r="R1214" s="10"/>
      <x:c r="S1214" s="10"/>
      <x:c r="T1214" s="12" t="n">
        <x:f t="shared" ca="1" si="82">(COUNTIF($D$1190:$D$1216,"&lt;"&amp;D1214)+(COUNTIF($D$1190:$D$1216,"="&amp;D1214)-1)/2)/26*100</x:f>
        <x:v>65.38461538461539</x:v>
      </x:c>
      <x:c r="U1214" s="12" t="n">
        <x:f t="shared" ca="1" si="79">T1214*N1214</x:f>
        <x:v>3.2692307692307696</x:v>
      </x:c>
      <x:c r="V1214" s="12" t="n">
        <x:f t="shared" ca="1" si="80">U1214/9</x:f>
        <x:v>0.3632478632478633</x:v>
      </x:c>
    </x:row>
    <x:row r="1215">
      <x:c r="A1215" s="10" t="s">
        <x:v>275</x:v>
      </x:c>
      <x:c r="B1215" s="10" t="s">
        <x:v>105</x:v>
      </x:c>
      <x:c r="C1215" s="10" t="s">
        <x:v>106</x:v>
      </x:c>
      <x:c r="D1215" s="12">
        <x:v>2.4260000000000002</x:v>
      </x:c>
      <x:c r="E1215" s="10" t="s">
        <x:v>262</x:v>
      </x:c>
      <x:c r="F1215" s="10">
        <x:v>2025</x:v>
      </x:c>
      <x:c r="G1215" s="10"/>
      <x:c r="H1215" s="10" t="s">
        <x:v>263</x:v>
      </x:c>
      <x:c r="I1215" s="10" t="s">
        <x:v>264</x:v>
      </x:c>
      <x:c r="J1215" s="10" t="s">
        <x:v>276</x:v>
      </x:c>
      <x:c r="K1215" s="10" t="s">
        <x:v>54</x:v>
      </x:c>
      <x:c r="L1215" s="10" t="s">
        <x:v>270</x:v>
      </x:c>
      <x:c r="M1215" s="10" t="s">
        <x:v>255</x:v>
      </x:c>
      <x:c r="N1215" s="13">
        <x:v>0.05</x:v>
      </x:c>
      <x:c r="O1215" s="13">
        <x:v>0.11111111110000001</x:v>
      </x:c>
      <x:c r="P1215" s="13">
        <x:v>5.5555556000000004E-3</x:v>
      </x:c>
      <x:c r="Q1215" s="11" t="b">
        <x:v>0</x:v>
      </x:c>
      <x:c r="R1215" s="10"/>
      <x:c r="S1215" s="10"/>
      <x:c r="T1215" s="12" t="n">
        <x:f t="shared" ca="1" si="82">(COUNTIF($D$1190:$D$1216,"&lt;"&amp;D1215)+(COUNTIF($D$1190:$D$1216,"="&amp;D1215)-1)/2)/26*100</x:f>
        <x:v>34.61538461538461</x:v>
      </x:c>
      <x:c r="U1215" s="12" t="n">
        <x:f t="shared" ca="1" si="79">T1215*N1215</x:f>
        <x:v>1.7307692307692308</x:v>
      </x:c>
      <x:c r="V1215" s="12" t="n">
        <x:f t="shared" ca="1" si="80">U1215/9</x:f>
        <x:v>0.19230769230769232</x:v>
      </x:c>
    </x:row>
    <x:row r="1216">
      <x:c r="A1216" s="10" t="s">
        <x:v>275</x:v>
      </x:c>
      <x:c r="B1216" s="10" t="s">
        <x:v>107</x:v>
      </x:c>
      <x:c r="C1216" s="10" t="s">
        <x:v>108</x:v>
      </x:c>
      <x:c r="D1216" s="12">
        <x:v>1.5489999999999999</x:v>
      </x:c>
      <x:c r="E1216" s="10" t="s">
        <x:v>262</x:v>
      </x:c>
      <x:c r="F1216" s="10">
        <x:v>2025</x:v>
      </x:c>
      <x:c r="G1216" s="10"/>
      <x:c r="H1216" s="10" t="s">
        <x:v>263</x:v>
      </x:c>
      <x:c r="I1216" s="10" t="s">
        <x:v>264</x:v>
      </x:c>
      <x:c r="J1216" s="10" t="s">
        <x:v>276</x:v>
      </x:c>
      <x:c r="K1216" s="10" t="s">
        <x:v>54</x:v>
      </x:c>
      <x:c r="L1216" s="10" t="s">
        <x:v>270</x:v>
      </x:c>
      <x:c r="M1216" s="10" t="s">
        <x:v>255</x:v>
      </x:c>
      <x:c r="N1216" s="13">
        <x:v>0.05</x:v>
      </x:c>
      <x:c r="O1216" s="13">
        <x:v>0.11111111110000001</x:v>
      </x:c>
      <x:c r="P1216" s="13">
        <x:v>5.5555556000000004E-3</x:v>
      </x:c>
      <x:c r="Q1216" s="11" t="b">
        <x:v>0</x:v>
      </x:c>
      <x:c r="R1216" s="10"/>
      <x:c r="S1216" s="10"/>
      <x:c r="T1216" s="12" t="n">
        <x:f t="shared" ca="1" si="82">(COUNTIF($D$1190:$D$1216,"&lt;"&amp;D1216)+(COUNTIF($D$1190:$D$1216,"="&amp;D1216)-1)/2)/26*100</x:f>
        <x:v>3.8461538461538463</x:v>
      </x:c>
      <x:c r="U1216" s="12" t="n">
        <x:f t="shared" ca="1" si="79">T1216*N1216</x:f>
        <x:v>0.19230769230769232</x:v>
      </x:c>
      <x:c r="V1216" s="12" t="n">
        <x:f t="shared" ca="1" si="80">U1216/9</x:f>
        <x:v>0.021367521367521368</x:v>
      </x:c>
    </x:row>
    <x:row r="1217">
      <x:c r="A1217" s="10" t="s">
        <x:v>277</x:v>
      </x:c>
      <x:c r="B1217" s="10" t="s">
        <x:v>48</x:v>
      </x:c>
      <x:c r="C1217" s="10" t="s">
        <x:v>49</x:v>
      </x:c>
      <x:c r="D1217" s="12">
        <x:v>96.635655499999999</x:v>
      </x:c>
      <x:c r="E1217" s="10" t="s">
        <x:v>278</x:v>
      </x:c>
      <x:c r="F1217" s="10">
        <x:v>2025</x:v>
      </x:c>
      <x:c r="G1217" s="10"/>
      <x:c r="H1217" s="10" t="s">
        <x:v>279</x:v>
      </x:c>
      <x:c r="I1217" s="10" t="s">
        <x:v>280</x:v>
      </x:c>
      <x:c r="J1217" s="10" t="s">
        <x:v>281</x:v>
      </x:c>
      <x:c r="K1217" s="10" t="s">
        <x:v>54</x:v>
      </x:c>
      <x:c r="L1217" s="10" t="s">
        <x:v>270</x:v>
      </x:c>
      <x:c r="M1217" s="10" t="s">
        <x:v>255</x:v>
      </x:c>
      <x:c r="N1217" s="13">
        <x:v>0.05</x:v>
      </x:c>
      <x:c r="O1217" s="13">
        <x:v>0.11111111110000001</x:v>
      </x:c>
      <x:c r="P1217" s="13">
        <x:v>5.5555556000000004E-3</x:v>
      </x:c>
      <x:c r="Q1217" s="11" t="b">
        <x:v>0</x:v>
      </x:c>
      <x:c r="R1217" s="10"/>
      <x:c r="S1217" s="10" t="s">
        <x:v>282</x:v>
      </x:c>
      <x:c r="T1217" s="12" t="n">
        <x:f t="shared" ref="T1217:T1243" ca="1" si="83">(COUNTIF($D$1217:$D$1243,"&lt;"&amp;D1217)+(COUNTIF($D$1217:$D$1243,"="&amp;D1217)-1)/2)/26*100</x:f>
        <x:v>38.46153846153847</x:v>
      </x:c>
      <x:c r="U1217" s="12" t="n">
        <x:f t="shared" ca="1" si="79">T1217*N1217</x:f>
        <x:v>1.9230769230769234</x:v>
      </x:c>
      <x:c r="V1217" s="12" t="n">
        <x:f t="shared" ca="1" si="80">U1217/9</x:f>
        <x:v>0.2136752136752137</x:v>
      </x:c>
    </x:row>
    <x:row r="1218">
      <x:c r="A1218" s="10" t="s">
        <x:v>277</x:v>
      </x:c>
      <x:c r="B1218" s="10" t="s">
        <x:v>57</x:v>
      </x:c>
      <x:c r="C1218" s="10" t="s">
        <x:v>58</x:v>
      </x:c>
      <x:c r="D1218" s="12">
        <x:v>96.675218999999998</x:v>
      </x:c>
      <x:c r="E1218" s="10" t="s">
        <x:v>278</x:v>
      </x:c>
      <x:c r="F1218" s="10">
        <x:v>2025</x:v>
      </x:c>
      <x:c r="G1218" s="10"/>
      <x:c r="H1218" s="10" t="s">
        <x:v>279</x:v>
      </x:c>
      <x:c r="I1218" s="10" t="s">
        <x:v>280</x:v>
      </x:c>
      <x:c r="J1218" s="10" t="s">
        <x:v>281</x:v>
      </x:c>
      <x:c r="K1218" s="10" t="s">
        <x:v>54</x:v>
      </x:c>
      <x:c r="L1218" s="10" t="s">
        <x:v>270</x:v>
      </x:c>
      <x:c r="M1218" s="10" t="s">
        <x:v>255</x:v>
      </x:c>
      <x:c r="N1218" s="13">
        <x:v>0.05</x:v>
      </x:c>
      <x:c r="O1218" s="13">
        <x:v>0.11111111110000001</x:v>
      </x:c>
      <x:c r="P1218" s="13">
        <x:v>5.5555556000000004E-3</x:v>
      </x:c>
      <x:c r="Q1218" s="11" t="b">
        <x:v>0</x:v>
      </x:c>
      <x:c r="R1218" s="10"/>
      <x:c r="S1218" s="10" t="s">
        <x:v>282</x:v>
      </x:c>
      <x:c r="T1218" s="12" t="n">
        <x:f t="shared" ca="1" si="83">(COUNTIF($D$1217:$D$1243,"&lt;"&amp;D1218)+(COUNTIF($D$1217:$D$1243,"="&amp;D1218)-1)/2)/26*100</x:f>
        <x:v>42.30769230769231</x:v>
      </x:c>
      <x:c r="U1218" s="12" t="n">
        <x:f t="shared" ref="U1218:U1281" ca="1" si="84">T1218*N1218</x:f>
        <x:v>2.1153846153846154</x:v>
      </x:c>
      <x:c r="V1218" s="12" t="n">
        <x:f t="shared" ref="V1218:V1281" ca="1" si="85">U1218/9</x:f>
        <x:v>0.23504273504273504</x:v>
      </x:c>
    </x:row>
    <x:row r="1219">
      <x:c r="A1219" s="10" t="s">
        <x:v>277</x:v>
      </x:c>
      <x:c r="B1219" s="10" t="s">
        <x:v>59</x:v>
      </x:c>
      <x:c r="C1219" s="10" t="s">
        <x:v>60</x:v>
      </x:c>
      <x:c r="D1219" s="12">
        <x:v>91.900720500000006</x:v>
      </x:c>
      <x:c r="E1219" s="10" t="s">
        <x:v>278</x:v>
      </x:c>
      <x:c r="F1219" s="10">
        <x:v>2025</x:v>
      </x:c>
      <x:c r="G1219" s="10"/>
      <x:c r="H1219" s="10" t="s">
        <x:v>279</x:v>
      </x:c>
      <x:c r="I1219" s="10" t="s">
        <x:v>280</x:v>
      </x:c>
      <x:c r="J1219" s="10" t="s">
        <x:v>281</x:v>
      </x:c>
      <x:c r="K1219" s="10" t="s">
        <x:v>54</x:v>
      </x:c>
      <x:c r="L1219" s="10" t="s">
        <x:v>270</x:v>
      </x:c>
      <x:c r="M1219" s="10" t="s">
        <x:v>255</x:v>
      </x:c>
      <x:c r="N1219" s="13">
        <x:v>0.05</x:v>
      </x:c>
      <x:c r="O1219" s="13">
        <x:v>0.11111111110000001</x:v>
      </x:c>
      <x:c r="P1219" s="13">
        <x:v>5.5555556000000004E-3</x:v>
      </x:c>
      <x:c r="Q1219" s="11" t="b">
        <x:v>0</x:v>
      </x:c>
      <x:c r="R1219" s="10"/>
      <x:c r="S1219" s="10" t="s">
        <x:v>282</x:v>
      </x:c>
      <x:c r="T1219" s="12" t="n">
        <x:f t="shared" ca="1" si="83">(COUNTIF($D$1217:$D$1243,"&lt;"&amp;D1219)+(COUNTIF($D$1217:$D$1243,"="&amp;D1219)-1)/2)/26*100</x:f>
        <x:v>7.6923076923076925</x:v>
      </x:c>
      <x:c r="U1219" s="12" t="n">
        <x:f t="shared" ca="1" si="84">T1219*N1219</x:f>
        <x:v>0.38461538461538464</x:v>
      </x:c>
      <x:c r="V1219" s="12" t="n">
        <x:f t="shared" ca="1" si="85">U1219/9</x:f>
        <x:v>0.042735042735042736</x:v>
      </x:c>
    </x:row>
    <x:row r="1220">
      <x:c r="A1220" s="10" t="s">
        <x:v>277</x:v>
      </x:c>
      <x:c r="B1220" s="10" t="s">
        <x:v>61</x:v>
      </x:c>
      <x:c r="C1220" s="10" t="s">
        <x:v>62</x:v>
      </x:c>
      <x:c r="D1220" s="12">
        <x:v>92.294209499999994</x:v>
      </x:c>
      <x:c r="E1220" s="10" t="s">
        <x:v>278</x:v>
      </x:c>
      <x:c r="F1220" s="10">
        <x:v>2025</x:v>
      </x:c>
      <x:c r="G1220" s="10"/>
      <x:c r="H1220" s="10" t="s">
        <x:v>279</x:v>
      </x:c>
      <x:c r="I1220" s="10" t="s">
        <x:v>280</x:v>
      </x:c>
      <x:c r="J1220" s="10" t="s">
        <x:v>281</x:v>
      </x:c>
      <x:c r="K1220" s="10" t="s">
        <x:v>54</x:v>
      </x:c>
      <x:c r="L1220" s="10" t="s">
        <x:v>270</x:v>
      </x:c>
      <x:c r="M1220" s="10" t="s">
        <x:v>255</x:v>
      </x:c>
      <x:c r="N1220" s="13">
        <x:v>0.05</x:v>
      </x:c>
      <x:c r="O1220" s="13">
        <x:v>0.11111111110000001</x:v>
      </x:c>
      <x:c r="P1220" s="13">
        <x:v>5.5555556000000004E-3</x:v>
      </x:c>
      <x:c r="Q1220" s="11" t="b">
        <x:v>0</x:v>
      </x:c>
      <x:c r="R1220" s="10"/>
      <x:c r="S1220" s="10" t="s">
        <x:v>282</x:v>
      </x:c>
      <x:c r="T1220" s="12" t="n">
        <x:f t="shared" ca="1" si="83">(COUNTIF($D$1217:$D$1243,"&lt;"&amp;D1220)+(COUNTIF($D$1217:$D$1243,"="&amp;D1220)-1)/2)/26*100</x:f>
        <x:v>11.538461538461538</x:v>
      </x:c>
      <x:c r="U1220" s="12" t="n">
        <x:f t="shared" ca="1" si="84">T1220*N1220</x:f>
        <x:v>0.576923076923077</x:v>
      </x:c>
      <x:c r="V1220" s="12" t="n">
        <x:f t="shared" ca="1" si="85">U1220/9</x:f>
        <x:v>0.06410256410256411</x:v>
      </x:c>
    </x:row>
    <x:row r="1221">
      <x:c r="A1221" s="10" t="s">
        <x:v>277</x:v>
      </x:c>
      <x:c r="B1221" s="10" t="s">
        <x:v>63</x:v>
      </x:c>
      <x:c r="C1221" s="10" t="s">
        <x:v>64</x:v>
      </x:c>
      <x:c r="D1221" s="12">
        <x:v>95.843962500000004</x:v>
      </x:c>
      <x:c r="E1221" s="10" t="s">
        <x:v>278</x:v>
      </x:c>
      <x:c r="F1221" s="10">
        <x:v>2025</x:v>
      </x:c>
      <x:c r="G1221" s="10"/>
      <x:c r="H1221" s="10" t="s">
        <x:v>279</x:v>
      </x:c>
      <x:c r="I1221" s="10" t="s">
        <x:v>280</x:v>
      </x:c>
      <x:c r="J1221" s="10" t="s">
        <x:v>281</x:v>
      </x:c>
      <x:c r="K1221" s="10" t="s">
        <x:v>54</x:v>
      </x:c>
      <x:c r="L1221" s="10" t="s">
        <x:v>270</x:v>
      </x:c>
      <x:c r="M1221" s="10" t="s">
        <x:v>255</x:v>
      </x:c>
      <x:c r="N1221" s="13">
        <x:v>0.05</x:v>
      </x:c>
      <x:c r="O1221" s="13">
        <x:v>0.11111111110000001</x:v>
      </x:c>
      <x:c r="P1221" s="13">
        <x:v>5.5555556000000004E-3</x:v>
      </x:c>
      <x:c r="Q1221" s="11" t="b">
        <x:v>0</x:v>
      </x:c>
      <x:c r="R1221" s="10"/>
      <x:c r="S1221" s="10" t="s">
        <x:v>282</x:v>
      </x:c>
      <x:c r="T1221" s="12" t="n">
        <x:f t="shared" ca="1" si="83">(COUNTIF($D$1217:$D$1243,"&lt;"&amp;D1221)+(COUNTIF($D$1217:$D$1243,"="&amp;D1221)-1)/2)/26*100</x:f>
        <x:v>34.61538461538461</x:v>
      </x:c>
      <x:c r="U1221" s="12" t="n">
        <x:f t="shared" ca="1" si="84">T1221*N1221</x:f>
        <x:v>1.7307692307692308</x:v>
      </x:c>
      <x:c r="V1221" s="12" t="n">
        <x:f t="shared" ca="1" si="85">U1221/9</x:f>
        <x:v>0.19230769230769232</x:v>
      </x:c>
    </x:row>
    <x:row r="1222">
      <x:c r="A1222" s="10" t="s">
        <x:v>277</x:v>
      </x:c>
      <x:c r="B1222" s="10" t="s">
        <x:v>65</x:v>
      </x:c>
      <x:c r="C1222" s="10" t="s">
        <x:v>66</x:v>
      </x:c>
      <x:c r="D1222" s="12">
        <x:v>91.449298499999998</x:v>
      </x:c>
      <x:c r="E1222" s="10" t="s">
        <x:v>278</x:v>
      </x:c>
      <x:c r="F1222" s="10">
        <x:v>2025</x:v>
      </x:c>
      <x:c r="G1222" s="10"/>
      <x:c r="H1222" s="10" t="s">
        <x:v>279</x:v>
      </x:c>
      <x:c r="I1222" s="10" t="s">
        <x:v>280</x:v>
      </x:c>
      <x:c r="J1222" s="10" t="s">
        <x:v>281</x:v>
      </x:c>
      <x:c r="K1222" s="10" t="s">
        <x:v>54</x:v>
      </x:c>
      <x:c r="L1222" s="10" t="s">
        <x:v>270</x:v>
      </x:c>
      <x:c r="M1222" s="10" t="s">
        <x:v>255</x:v>
      </x:c>
      <x:c r="N1222" s="13">
        <x:v>0.05</x:v>
      </x:c>
      <x:c r="O1222" s="13">
        <x:v>0.11111111110000001</x:v>
      </x:c>
      <x:c r="P1222" s="13">
        <x:v>5.5555556000000004E-3</x:v>
      </x:c>
      <x:c r="Q1222" s="11" t="b">
        <x:v>0</x:v>
      </x:c>
      <x:c r="R1222" s="10"/>
      <x:c r="S1222" s="10" t="s">
        <x:v>282</x:v>
      </x:c>
      <x:c r="T1222" s="12" t="n">
        <x:f t="shared" ca="1" si="83">(COUNTIF($D$1217:$D$1243,"&lt;"&amp;D1222)+(COUNTIF($D$1217:$D$1243,"="&amp;D1222)-1)/2)/26*100</x:f>
        <x:v>3.8461538461538463</x:v>
      </x:c>
      <x:c r="U1222" s="12" t="n">
        <x:f t="shared" ca="1" si="84">T1222*N1222</x:f>
        <x:v>0.19230769230769232</x:v>
      </x:c>
      <x:c r="V1222" s="12" t="n">
        <x:f t="shared" ca="1" si="85">U1222/9</x:f>
        <x:v>0.021367521367521368</x:v>
      </x:c>
    </x:row>
    <x:row r="1223">
      <x:c r="A1223" s="10" t="s">
        <x:v>277</x:v>
      </x:c>
      <x:c r="B1223" s="10" t="s">
        <x:v>67</x:v>
      </x:c>
      <x:c r="C1223" s="10" t="s">
        <x:v>68</x:v>
      </x:c>
      <x:c r="D1223" s="12">
        <x:v>100</x:v>
      </x:c>
      <x:c r="E1223" s="10" t="s">
        <x:v>278</x:v>
      </x:c>
      <x:c r="F1223" s="10">
        <x:v>2025</x:v>
      </x:c>
      <x:c r="G1223" s="10"/>
      <x:c r="H1223" s="10" t="s">
        <x:v>279</x:v>
      </x:c>
      <x:c r="I1223" s="10" t="s">
        <x:v>280</x:v>
      </x:c>
      <x:c r="J1223" s="10" t="s">
        <x:v>281</x:v>
      </x:c>
      <x:c r="K1223" s="10" t="s">
        <x:v>54</x:v>
      </x:c>
      <x:c r="L1223" s="10" t="s">
        <x:v>270</x:v>
      </x:c>
      <x:c r="M1223" s="10" t="s">
        <x:v>255</x:v>
      </x:c>
      <x:c r="N1223" s="13">
        <x:v>0.05</x:v>
      </x:c>
      <x:c r="O1223" s="13">
        <x:v>0.11111111110000001</x:v>
      </x:c>
      <x:c r="P1223" s="13">
        <x:v>5.5555556000000004E-3</x:v>
      </x:c>
      <x:c r="Q1223" s="11" t="b">
        <x:v>0</x:v>
      </x:c>
      <x:c r="R1223" s="10"/>
      <x:c r="S1223" s="10" t="s">
        <x:v>282</x:v>
      </x:c>
      <x:c r="T1223" s="12" t="n">
        <x:f t="shared" ca="1" si="83">(COUNTIF($D$1217:$D$1243,"&lt;"&amp;D1223)+(COUNTIF($D$1217:$D$1243,"="&amp;D1223)-1)/2)/26*100</x:f>
        <x:v>100</x:v>
      </x:c>
      <x:c r="U1223" s="12" t="n">
        <x:f t="shared" ca="1" si="84">T1223*N1223</x:f>
        <x:v>5</x:v>
      </x:c>
      <x:c r="V1223" s="12" t="n">
        <x:f t="shared" ca="1" si="85">U1223/9</x:f>
        <x:v>0.5555555555555556</x:v>
      </x:c>
    </x:row>
    <x:row r="1224">
      <x:c r="A1224" s="10" t="s">
        <x:v>277</x:v>
      </x:c>
      <x:c r="B1224" s="10" t="s">
        <x:v>69</x:v>
      </x:c>
      <x:c r="C1224" s="10" t="s">
        <x:v>70</x:v>
      </x:c>
      <x:c r="D1224" s="12">
        <x:v>98.793933999999993</x:v>
      </x:c>
      <x:c r="E1224" s="10" t="s">
        <x:v>278</x:v>
      </x:c>
      <x:c r="F1224" s="10">
        <x:v>2025</x:v>
      </x:c>
      <x:c r="G1224" s="10"/>
      <x:c r="H1224" s="10" t="s">
        <x:v>279</x:v>
      </x:c>
      <x:c r="I1224" s="10" t="s">
        <x:v>280</x:v>
      </x:c>
      <x:c r="J1224" s="10" t="s">
        <x:v>281</x:v>
      </x:c>
      <x:c r="K1224" s="10" t="s">
        <x:v>54</x:v>
      </x:c>
      <x:c r="L1224" s="10" t="s">
        <x:v>270</x:v>
      </x:c>
      <x:c r="M1224" s="10" t="s">
        <x:v>255</x:v>
      </x:c>
      <x:c r="N1224" s="13">
        <x:v>0.05</x:v>
      </x:c>
      <x:c r="O1224" s="13">
        <x:v>0.11111111110000001</x:v>
      </x:c>
      <x:c r="P1224" s="13">
        <x:v>5.5555556000000004E-3</x:v>
      </x:c>
      <x:c r="Q1224" s="11" t="b">
        <x:v>0</x:v>
      </x:c>
      <x:c r="R1224" s="10"/>
      <x:c r="S1224" s="10" t="s">
        <x:v>282</x:v>
      </x:c>
      <x:c r="T1224" s="12" t="n">
        <x:f t="shared" ca="1" si="83">(COUNTIF($D$1217:$D$1243,"&lt;"&amp;D1224)+(COUNTIF($D$1217:$D$1243,"="&amp;D1224)-1)/2)/26*100</x:f>
        <x:v>73.07692307692307</x:v>
      </x:c>
      <x:c r="U1224" s="12" t="n">
        <x:f t="shared" ca="1" si="84">T1224*N1224</x:f>
        <x:v>3.6538461538461533</x:v>
      </x:c>
      <x:c r="V1224" s="12" t="n">
        <x:f t="shared" ca="1" si="85">U1224/9</x:f>
        <x:v>0.40598290598290593</x:v>
      </x:c>
    </x:row>
    <x:row r="1225">
      <x:c r="A1225" s="10" t="s">
        <x:v>277</x:v>
      </x:c>
      <x:c r="B1225" s="10" t="s">
        <x:v>71</x:v>
      </x:c>
      <x:c r="C1225" s="10" t="s">
        <x:v>72</x:v>
      </x:c>
      <x:c r="D1225" s="12">
        <x:v>95.623427000000007</x:v>
      </x:c>
      <x:c r="E1225" s="10" t="s">
        <x:v>278</x:v>
      </x:c>
      <x:c r="F1225" s="10">
        <x:v>2025</x:v>
      </x:c>
      <x:c r="G1225" s="10"/>
      <x:c r="H1225" s="10" t="s">
        <x:v>279</x:v>
      </x:c>
      <x:c r="I1225" s="10" t="s">
        <x:v>280</x:v>
      </x:c>
      <x:c r="J1225" s="10" t="s">
        <x:v>281</x:v>
      </x:c>
      <x:c r="K1225" s="10" t="s">
        <x:v>54</x:v>
      </x:c>
      <x:c r="L1225" s="10" t="s">
        <x:v>270</x:v>
      </x:c>
      <x:c r="M1225" s="10" t="s">
        <x:v>255</x:v>
      </x:c>
      <x:c r="N1225" s="13">
        <x:v>0.05</x:v>
      </x:c>
      <x:c r="O1225" s="13">
        <x:v>0.11111111110000001</x:v>
      </x:c>
      <x:c r="P1225" s="13">
        <x:v>5.5555556000000004E-3</x:v>
      </x:c>
      <x:c r="Q1225" s="11" t="b">
        <x:v>0</x:v>
      </x:c>
      <x:c r="R1225" s="10"/>
      <x:c r="S1225" s="10" t="s">
        <x:v>282</x:v>
      </x:c>
      <x:c r="T1225" s="12" t="n">
        <x:f t="shared" ca="1" si="83">(COUNTIF($D$1217:$D$1243,"&lt;"&amp;D1225)+(COUNTIF($D$1217:$D$1243,"="&amp;D1225)-1)/2)/26*100</x:f>
        <x:v>30.76923076923077</x:v>
      </x:c>
      <x:c r="U1225" s="12" t="n">
        <x:f t="shared" ca="1" si="84">T1225*N1225</x:f>
        <x:v>1.5384615384615385</x:v>
      </x:c>
      <x:c r="V1225" s="12" t="n">
        <x:f t="shared" ca="1" si="85">U1225/9</x:f>
        <x:v>0.17094017094017094</x:v>
      </x:c>
    </x:row>
    <x:row r="1226">
      <x:c r="A1226" s="10" t="s">
        <x:v>277</x:v>
      </x:c>
      <x:c r="B1226" s="10" t="s">
        <x:v>73</x:v>
      </x:c>
      <x:c r="C1226" s="10" t="s">
        <x:v>74</x:v>
      </x:c>
      <x:c r="D1226" s="12">
        <x:v>99.136177500000002</x:v>
      </x:c>
      <x:c r="E1226" s="10" t="s">
        <x:v>278</x:v>
      </x:c>
      <x:c r="F1226" s="10">
        <x:v>2025</x:v>
      </x:c>
      <x:c r="G1226" s="10"/>
      <x:c r="H1226" s="10" t="s">
        <x:v>279</x:v>
      </x:c>
      <x:c r="I1226" s="10" t="s">
        <x:v>280</x:v>
      </x:c>
      <x:c r="J1226" s="10" t="s">
        <x:v>281</x:v>
      </x:c>
      <x:c r="K1226" s="10" t="s">
        <x:v>54</x:v>
      </x:c>
      <x:c r="L1226" s="10" t="s">
        <x:v>270</x:v>
      </x:c>
      <x:c r="M1226" s="10" t="s">
        <x:v>255</x:v>
      </x:c>
      <x:c r="N1226" s="13">
        <x:v>0.05</x:v>
      </x:c>
      <x:c r="O1226" s="13">
        <x:v>0.11111111110000001</x:v>
      </x:c>
      <x:c r="P1226" s="13">
        <x:v>5.5555556000000004E-3</x:v>
      </x:c>
      <x:c r="Q1226" s="11" t="b">
        <x:v>0</x:v>
      </x:c>
      <x:c r="R1226" s="10"/>
      <x:c r="S1226" s="10" t="s">
        <x:v>282</x:v>
      </x:c>
      <x:c r="T1226" s="12" t="n">
        <x:f t="shared" ca="1" si="83">(COUNTIF($D$1217:$D$1243,"&lt;"&amp;D1226)+(COUNTIF($D$1217:$D$1243,"="&amp;D1226)-1)/2)/26*100</x:f>
        <x:v>80.76923076923077</x:v>
      </x:c>
      <x:c r="U1226" s="12" t="n">
        <x:f t="shared" ca="1" si="84">T1226*N1226</x:f>
        <x:v>4.038461538461539</x:v>
      </x:c>
      <x:c r="V1226" s="12" t="n">
        <x:f t="shared" ca="1" si="85">U1226/9</x:f>
        <x:v>0.4487179487179488</x:v>
      </x:c>
    </x:row>
    <x:row r="1227">
      <x:c r="A1227" s="10" t="s">
        <x:v>277</x:v>
      </x:c>
      <x:c r="B1227" s="10" t="s">
        <x:v>75</x:v>
      </x:c>
      <x:c r="C1227" s="10" t="s">
        <x:v>76</x:v>
      </x:c>
      <x:c r="D1227" s="12">
        <x:v>99.365079499999993</x:v>
      </x:c>
      <x:c r="E1227" s="10" t="s">
        <x:v>278</x:v>
      </x:c>
      <x:c r="F1227" s="10">
        <x:v>2025</x:v>
      </x:c>
      <x:c r="G1227" s="10"/>
      <x:c r="H1227" s="10" t="s">
        <x:v>279</x:v>
      </x:c>
      <x:c r="I1227" s="10" t="s">
        <x:v>280</x:v>
      </x:c>
      <x:c r="J1227" s="10" t="s">
        <x:v>281</x:v>
      </x:c>
      <x:c r="K1227" s="10" t="s">
        <x:v>54</x:v>
      </x:c>
      <x:c r="L1227" s="10" t="s">
        <x:v>270</x:v>
      </x:c>
      <x:c r="M1227" s="10" t="s">
        <x:v>255</x:v>
      </x:c>
      <x:c r="N1227" s="13">
        <x:v>0.05</x:v>
      </x:c>
      <x:c r="O1227" s="13">
        <x:v>0.11111111110000001</x:v>
      </x:c>
      <x:c r="P1227" s="13">
        <x:v>5.5555556000000004E-3</x:v>
      </x:c>
      <x:c r="Q1227" s="11" t="b">
        <x:v>0</x:v>
      </x:c>
      <x:c r="R1227" s="10"/>
      <x:c r="S1227" s="10" t="s">
        <x:v>282</x:v>
      </x:c>
      <x:c r="T1227" s="12" t="n">
        <x:f t="shared" ca="1" si="83">(COUNTIF($D$1217:$D$1243,"&lt;"&amp;D1227)+(COUNTIF($D$1217:$D$1243,"="&amp;D1227)-1)/2)/26*100</x:f>
        <x:v>84.61538461538461</x:v>
      </x:c>
      <x:c r="U1227" s="12" t="n">
        <x:f t="shared" ca="1" si="84">T1227*N1227</x:f>
        <x:v>4.230769230769231</x:v>
      </x:c>
      <x:c r="V1227" s="12" t="n">
        <x:f t="shared" ca="1" si="85">U1227/9</x:f>
        <x:v>0.4700854700854701</x:v>
      </x:c>
    </x:row>
    <x:row r="1228">
      <x:c r="A1228" s="10" t="s">
        <x:v>277</x:v>
      </x:c>
      <x:c r="B1228" s="10" t="s">
        <x:v>77</x:v>
      </x:c>
      <x:c r="C1228" s="10" t="s">
        <x:v>78</x:v>
      </x:c>
      <x:c r="D1228" s="12">
        <x:v>92.937306500000005</x:v>
      </x:c>
      <x:c r="E1228" s="10" t="s">
        <x:v>278</x:v>
      </x:c>
      <x:c r="F1228" s="10">
        <x:v>2025</x:v>
      </x:c>
      <x:c r="G1228" s="10"/>
      <x:c r="H1228" s="10" t="s">
        <x:v>279</x:v>
      </x:c>
      <x:c r="I1228" s="10" t="s">
        <x:v>280</x:v>
      </x:c>
      <x:c r="J1228" s="10" t="s">
        <x:v>281</x:v>
      </x:c>
      <x:c r="K1228" s="10" t="s">
        <x:v>54</x:v>
      </x:c>
      <x:c r="L1228" s="10" t="s">
        <x:v>270</x:v>
      </x:c>
      <x:c r="M1228" s="10" t="s">
        <x:v>255</x:v>
      </x:c>
      <x:c r="N1228" s="13">
        <x:v>0.05</x:v>
      </x:c>
      <x:c r="O1228" s="13">
        <x:v>0.11111111110000001</x:v>
      </x:c>
      <x:c r="P1228" s="13">
        <x:v>5.5555556000000004E-3</x:v>
      </x:c>
      <x:c r="Q1228" s="11" t="b">
        <x:v>0</x:v>
      </x:c>
      <x:c r="R1228" s="10"/>
      <x:c r="S1228" s="10" t="s">
        <x:v>282</x:v>
      </x:c>
      <x:c r="T1228" s="12" t="n">
        <x:f t="shared" ca="1" si="83">(COUNTIF($D$1217:$D$1243,"&lt;"&amp;D1228)+(COUNTIF($D$1217:$D$1243,"="&amp;D1228)-1)/2)/26*100</x:f>
        <x:v>15.384615384615385</x:v>
      </x:c>
      <x:c r="U1228" s="12" t="n">
        <x:f t="shared" ca="1" si="84">T1228*N1228</x:f>
        <x:v>0.7692307692307693</x:v>
      </x:c>
      <x:c r="V1228" s="12" t="n">
        <x:f t="shared" ca="1" si="85">U1228/9</x:f>
        <x:v>0.08547008547008547</x:v>
      </x:c>
    </x:row>
    <x:row r="1229">
      <x:c r="A1229" s="10" t="s">
        <x:v>277</x:v>
      </x:c>
      <x:c r="B1229" s="10" t="s">
        <x:v>79</x:v>
      </x:c>
      <x:c r="C1229" s="10" t="s">
        <x:v>80</x:v>
      </x:c>
      <x:c r="D1229" s="12">
        <x:v>96.7019825</x:v>
      </x:c>
      <x:c r="E1229" s="10" t="s">
        <x:v>278</x:v>
      </x:c>
      <x:c r="F1229" s="10">
        <x:v>2025</x:v>
      </x:c>
      <x:c r="G1229" s="10"/>
      <x:c r="H1229" s="10" t="s">
        <x:v>279</x:v>
      </x:c>
      <x:c r="I1229" s="10" t="s">
        <x:v>280</x:v>
      </x:c>
      <x:c r="J1229" s="10" t="s">
        <x:v>281</x:v>
      </x:c>
      <x:c r="K1229" s="10" t="s">
        <x:v>54</x:v>
      </x:c>
      <x:c r="L1229" s="10" t="s">
        <x:v>270</x:v>
      </x:c>
      <x:c r="M1229" s="10" t="s">
        <x:v>255</x:v>
      </x:c>
      <x:c r="N1229" s="13">
        <x:v>0.05</x:v>
      </x:c>
      <x:c r="O1229" s="13">
        <x:v>0.11111111110000001</x:v>
      </x:c>
      <x:c r="P1229" s="13">
        <x:v>5.5555556000000004E-3</x:v>
      </x:c>
      <x:c r="Q1229" s="11" t="b">
        <x:v>0</x:v>
      </x:c>
      <x:c r="R1229" s="10"/>
      <x:c r="S1229" s="10" t="s">
        <x:v>282</x:v>
      </x:c>
      <x:c r="T1229" s="12" t="n">
        <x:f t="shared" ca="1" si="83">(COUNTIF($D$1217:$D$1243,"&lt;"&amp;D1229)+(COUNTIF($D$1217:$D$1243,"="&amp;D1229)-1)/2)/26*100</x:f>
        <x:v>46.15384615384615</x:v>
      </x:c>
      <x:c r="U1229" s="12" t="n">
        <x:f t="shared" ca="1" si="84">T1229*N1229</x:f>
        <x:v>2.307692307692308</x:v>
      </x:c>
      <x:c r="V1229" s="12" t="n">
        <x:f t="shared" ca="1" si="85">U1229/9</x:f>
        <x:v>0.25641025641025644</x:v>
      </x:c>
    </x:row>
    <x:row r="1230">
      <x:c r="A1230" s="10" t="s">
        <x:v>277</x:v>
      </x:c>
      <x:c r="B1230" s="10" t="s">
        <x:v>81</x:v>
      </x:c>
      <x:c r="C1230" s="10" t="s">
        <x:v>82</x:v>
      </x:c>
      <x:c r="D1230" s="12">
        <x:v>98.181217000000004</x:v>
      </x:c>
      <x:c r="E1230" s="10" t="s">
        <x:v>278</x:v>
      </x:c>
      <x:c r="F1230" s="10">
        <x:v>2025</x:v>
      </x:c>
      <x:c r="G1230" s="10"/>
      <x:c r="H1230" s="10" t="s">
        <x:v>279</x:v>
      </x:c>
      <x:c r="I1230" s="10" t="s">
        <x:v>280</x:v>
      </x:c>
      <x:c r="J1230" s="10" t="s">
        <x:v>281</x:v>
      </x:c>
      <x:c r="K1230" s="10" t="s">
        <x:v>54</x:v>
      </x:c>
      <x:c r="L1230" s="10" t="s">
        <x:v>270</x:v>
      </x:c>
      <x:c r="M1230" s="10" t="s">
        <x:v>255</x:v>
      </x:c>
      <x:c r="N1230" s="13">
        <x:v>0.05</x:v>
      </x:c>
      <x:c r="O1230" s="13">
        <x:v>0.11111111110000001</x:v>
      </x:c>
      <x:c r="P1230" s="13">
        <x:v>5.5555556000000004E-3</x:v>
      </x:c>
      <x:c r="Q1230" s="11" t="b">
        <x:v>0</x:v>
      </x:c>
      <x:c r="R1230" s="10"/>
      <x:c r="S1230" s="10" t="s">
        <x:v>282</x:v>
      </x:c>
      <x:c r="T1230" s="12" t="n">
        <x:f t="shared" ca="1" si="83">(COUNTIF($D$1217:$D$1243,"&lt;"&amp;D1230)+(COUNTIF($D$1217:$D$1243,"="&amp;D1230)-1)/2)/26*100</x:f>
        <x:v>57.692307692307686</x:v>
      </x:c>
      <x:c r="U1230" s="12" t="n">
        <x:f t="shared" ca="1" si="84">T1230*N1230</x:f>
        <x:v>2.8846153846153846</x:v>
      </x:c>
      <x:c r="V1230" s="12" t="n">
        <x:f t="shared" ca="1" si="85">U1230/9</x:f>
        <x:v>0.3205128205128205</x:v>
      </x:c>
    </x:row>
    <x:row r="1231">
      <x:c r="A1231" s="10" t="s">
        <x:v>277</x:v>
      </x:c>
      <x:c r="B1231" s="10" t="s">
        <x:v>83</x:v>
      </x:c>
      <x:c r="C1231" s="10" t="s">
        <x:v>84</x:v>
      </x:c>
      <x:c r="D1231" s="12">
        <x:v>95.047335500000003</x:v>
      </x:c>
      <x:c r="E1231" s="10" t="s">
        <x:v>278</x:v>
      </x:c>
      <x:c r="F1231" s="10">
        <x:v>2025</x:v>
      </x:c>
      <x:c r="G1231" s="10"/>
      <x:c r="H1231" s="10" t="s">
        <x:v>279</x:v>
      </x:c>
      <x:c r="I1231" s="10" t="s">
        <x:v>280</x:v>
      </x:c>
      <x:c r="J1231" s="10" t="s">
        <x:v>281</x:v>
      </x:c>
      <x:c r="K1231" s="10" t="s">
        <x:v>54</x:v>
      </x:c>
      <x:c r="L1231" s="10" t="s">
        <x:v>270</x:v>
      </x:c>
      <x:c r="M1231" s="10" t="s">
        <x:v>255</x:v>
      </x:c>
      <x:c r="N1231" s="13">
        <x:v>0.05</x:v>
      </x:c>
      <x:c r="O1231" s="13">
        <x:v>0.11111111110000001</x:v>
      </x:c>
      <x:c r="P1231" s="13">
        <x:v>5.5555556000000004E-3</x:v>
      </x:c>
      <x:c r="Q1231" s="11" t="b">
        <x:v>0</x:v>
      </x:c>
      <x:c r="R1231" s="10"/>
      <x:c r="S1231" s="10" t="s">
        <x:v>282</x:v>
      </x:c>
      <x:c r="T1231" s="12" t="n">
        <x:f t="shared" ca="1" si="83">(COUNTIF($D$1217:$D$1243,"&lt;"&amp;D1231)+(COUNTIF($D$1217:$D$1243,"="&amp;D1231)-1)/2)/26*100</x:f>
        <x:v>19.230769230769234</x:v>
      </x:c>
      <x:c r="U1231" s="12" t="n">
        <x:f t="shared" ca="1" si="84">T1231*N1231</x:f>
        <x:v>0.9615384615384617</x:v>
      </x:c>
      <x:c r="V1231" s="12" t="n">
        <x:f t="shared" ca="1" si="85">U1231/9</x:f>
        <x:v>0.10683760683760685</x:v>
      </x:c>
    </x:row>
    <x:row r="1232">
      <x:c r="A1232" s="10" t="s">
        <x:v>277</x:v>
      </x:c>
      <x:c r="B1232" s="10" t="s">
        <x:v>85</x:v>
      </x:c>
      <x:c r="C1232" s="10" t="s">
        <x:v>86</x:v>
      </x:c>
      <x:c r="D1232" s="12">
        <x:v>98.384383499999998</x:v>
      </x:c>
      <x:c r="E1232" s="10" t="s">
        <x:v>278</x:v>
      </x:c>
      <x:c r="F1232" s="10">
        <x:v>2025</x:v>
      </x:c>
      <x:c r="G1232" s="10"/>
      <x:c r="H1232" s="10" t="s">
        <x:v>279</x:v>
      </x:c>
      <x:c r="I1232" s="10" t="s">
        <x:v>280</x:v>
      </x:c>
      <x:c r="J1232" s="10" t="s">
        <x:v>281</x:v>
      </x:c>
      <x:c r="K1232" s="10" t="s">
        <x:v>54</x:v>
      </x:c>
      <x:c r="L1232" s="10" t="s">
        <x:v>270</x:v>
      </x:c>
      <x:c r="M1232" s="10" t="s">
        <x:v>255</x:v>
      </x:c>
      <x:c r="N1232" s="13">
        <x:v>0.05</x:v>
      </x:c>
      <x:c r="O1232" s="13">
        <x:v>0.11111111110000001</x:v>
      </x:c>
      <x:c r="P1232" s="13">
        <x:v>5.5555556000000004E-3</x:v>
      </x:c>
      <x:c r="Q1232" s="11" t="b">
        <x:v>0</x:v>
      </x:c>
      <x:c r="R1232" s="10"/>
      <x:c r="S1232" s="10" t="s">
        <x:v>282</x:v>
      </x:c>
      <x:c r="T1232" s="12" t="n">
        <x:f t="shared" ca="1" si="83">(COUNTIF($D$1217:$D$1243,"&lt;"&amp;D1232)+(COUNTIF($D$1217:$D$1243,"="&amp;D1232)-1)/2)/26*100</x:f>
        <x:v>65.38461538461539</x:v>
      </x:c>
      <x:c r="U1232" s="12" t="n">
        <x:f t="shared" ca="1" si="84">T1232*N1232</x:f>
        <x:v>3.2692307692307696</x:v>
      </x:c>
      <x:c r="V1232" s="12" t="n">
        <x:f t="shared" ca="1" si="85">U1232/9</x:f>
        <x:v>0.3632478632478633</x:v>
      </x:c>
    </x:row>
    <x:row r="1233">
      <x:c r="A1233" s="10" t="s">
        <x:v>277</x:v>
      </x:c>
      <x:c r="B1233" s="10" t="s">
        <x:v>87</x:v>
      </x:c>
      <x:c r="C1233" s="10" t="s">
        <x:v>88</x:v>
      </x:c>
      <x:c r="D1233" s="12">
        <x:v>96.825396999999995</x:v>
      </x:c>
      <x:c r="E1233" s="10" t="s">
        <x:v>278</x:v>
      </x:c>
      <x:c r="F1233" s="10">
        <x:v>2025</x:v>
      </x:c>
      <x:c r="G1233" s="10"/>
      <x:c r="H1233" s="10" t="s">
        <x:v>279</x:v>
      </x:c>
      <x:c r="I1233" s="10" t="s">
        <x:v>280</x:v>
      </x:c>
      <x:c r="J1233" s="10" t="s">
        <x:v>281</x:v>
      </x:c>
      <x:c r="K1233" s="10" t="s">
        <x:v>54</x:v>
      </x:c>
      <x:c r="L1233" s="10" t="s">
        <x:v>270</x:v>
      </x:c>
      <x:c r="M1233" s="10" t="s">
        <x:v>255</x:v>
      </x:c>
      <x:c r="N1233" s="13">
        <x:v>0.05</x:v>
      </x:c>
      <x:c r="O1233" s="13">
        <x:v>0.11111111110000001</x:v>
      </x:c>
      <x:c r="P1233" s="13">
        <x:v>5.5555556000000004E-3</x:v>
      </x:c>
      <x:c r="Q1233" s="11" t="b">
        <x:v>0</x:v>
      </x:c>
      <x:c r="R1233" s="10"/>
      <x:c r="S1233" s="10" t="s">
        <x:v>282</x:v>
      </x:c>
      <x:c r="T1233" s="12" t="n">
        <x:f t="shared" ca="1" si="83">(COUNTIF($D$1217:$D$1243,"&lt;"&amp;D1233)+(COUNTIF($D$1217:$D$1243,"="&amp;D1233)-1)/2)/26*100</x:f>
        <x:v>53.84615384615385</x:v>
      </x:c>
      <x:c r="U1233" s="12" t="n">
        <x:f t="shared" ca="1" si="84">T1233*N1233</x:f>
        <x:v>2.6923076923076925</x:v>
      </x:c>
      <x:c r="V1233" s="12" t="n">
        <x:f t="shared" ca="1" si="85">U1233/9</x:f>
        <x:v>0.2991452991452992</x:v>
      </x:c>
    </x:row>
    <x:row r="1234">
      <x:c r="A1234" s="10" t="s">
        <x:v>277</x:v>
      </x:c>
      <x:c r="B1234" s="10" t="s">
        <x:v>89</x:v>
      </x:c>
      <x:c r="C1234" s="10" t="s">
        <x:v>90</x:v>
      </x:c>
      <x:c r="D1234" s="12">
        <x:v>96.743197499999994</x:v>
      </x:c>
      <x:c r="E1234" s="10" t="s">
        <x:v>278</x:v>
      </x:c>
      <x:c r="F1234" s="10">
        <x:v>2025</x:v>
      </x:c>
      <x:c r="G1234" s="10"/>
      <x:c r="H1234" s="10" t="s">
        <x:v>279</x:v>
      </x:c>
      <x:c r="I1234" s="10" t="s">
        <x:v>280</x:v>
      </x:c>
      <x:c r="J1234" s="10" t="s">
        <x:v>281</x:v>
      </x:c>
      <x:c r="K1234" s="10" t="s">
        <x:v>54</x:v>
      </x:c>
      <x:c r="L1234" s="10" t="s">
        <x:v>270</x:v>
      </x:c>
      <x:c r="M1234" s="10" t="s">
        <x:v>255</x:v>
      </x:c>
      <x:c r="N1234" s="13">
        <x:v>0.05</x:v>
      </x:c>
      <x:c r="O1234" s="13">
        <x:v>0.11111111110000001</x:v>
      </x:c>
      <x:c r="P1234" s="13">
        <x:v>5.5555556000000004E-3</x:v>
      </x:c>
      <x:c r="Q1234" s="11" t="b">
        <x:v>0</x:v>
      </x:c>
      <x:c r="R1234" s="10"/>
      <x:c r="S1234" s="10" t="s">
        <x:v>282</x:v>
      </x:c>
      <x:c r="T1234" s="12" t="n">
        <x:f t="shared" ca="1" si="83">(COUNTIF($D$1217:$D$1243,"&lt;"&amp;D1234)+(COUNTIF($D$1217:$D$1243,"="&amp;D1234)-1)/2)/26*100</x:f>
        <x:v>50</x:v>
      </x:c>
      <x:c r="U1234" s="12" t="n">
        <x:f t="shared" ca="1" si="84">T1234*N1234</x:f>
        <x:v>2.5</x:v>
      </x:c>
      <x:c r="V1234" s="12" t="n">
        <x:f t="shared" ca="1" si="85">U1234/9</x:f>
        <x:v>0.2777777777777778</x:v>
      </x:c>
    </x:row>
    <x:row r="1235">
      <x:c r="A1235" s="10" t="s">
        <x:v>277</x:v>
      </x:c>
      <x:c r="B1235" s="10" t="s">
        <x:v>91</x:v>
      </x:c>
      <x:c r="C1235" s="10" t="s">
        <x:v>92</x:v>
      </x:c>
      <x:c r="D1235" s="12">
        <x:v>98.979237499999996</x:v>
      </x:c>
      <x:c r="E1235" s="10" t="s">
        <x:v>278</x:v>
      </x:c>
      <x:c r="F1235" s="10">
        <x:v>2025</x:v>
      </x:c>
      <x:c r="G1235" s="10"/>
      <x:c r="H1235" s="10" t="s">
        <x:v>279</x:v>
      </x:c>
      <x:c r="I1235" s="10" t="s">
        <x:v>280</x:v>
      </x:c>
      <x:c r="J1235" s="10" t="s">
        <x:v>281</x:v>
      </x:c>
      <x:c r="K1235" s="10" t="s">
        <x:v>54</x:v>
      </x:c>
      <x:c r="L1235" s="10" t="s">
        <x:v>270</x:v>
      </x:c>
      <x:c r="M1235" s="10" t="s">
        <x:v>255</x:v>
      </x:c>
      <x:c r="N1235" s="13">
        <x:v>0.05</x:v>
      </x:c>
      <x:c r="O1235" s="13">
        <x:v>0.11111111110000001</x:v>
      </x:c>
      <x:c r="P1235" s="13">
        <x:v>5.5555556000000004E-3</x:v>
      </x:c>
      <x:c r="Q1235" s="11" t="b">
        <x:v>0</x:v>
      </x:c>
      <x:c r="R1235" s="10"/>
      <x:c r="S1235" s="10" t="s">
        <x:v>282</x:v>
      </x:c>
      <x:c r="T1235" s="12" t="n">
        <x:f t="shared" ca="1" si="83">(COUNTIF($D$1217:$D$1243,"&lt;"&amp;D1235)+(COUNTIF($D$1217:$D$1243,"="&amp;D1235)-1)/2)/26*100</x:f>
        <x:v>76.92307692307693</x:v>
      </x:c>
      <x:c r="U1235" s="12" t="n">
        <x:f t="shared" ca="1" si="84">T1235*N1235</x:f>
        <x:v>3.8461538461538467</x:v>
      </x:c>
      <x:c r="V1235" s="12" t="n">
        <x:f t="shared" ca="1" si="85">U1235/9</x:f>
        <x:v>0.4273504273504274</x:v>
      </x:c>
    </x:row>
    <x:row r="1236">
      <x:c r="A1236" s="10" t="s">
        <x:v>277</x:v>
      </x:c>
      <x:c r="B1236" s="10" t="s">
        <x:v>93</x:v>
      </x:c>
      <x:c r="C1236" s="10" t="s">
        <x:v>94</x:v>
      </x:c>
      <x:c r="D1236" s="12">
        <x:v>99.404762000000005</x:v>
      </x:c>
      <x:c r="E1236" s="10" t="s">
        <x:v>278</x:v>
      </x:c>
      <x:c r="F1236" s="10">
        <x:v>2025</x:v>
      </x:c>
      <x:c r="G1236" s="10"/>
      <x:c r="H1236" s="10" t="s">
        <x:v>279</x:v>
      </x:c>
      <x:c r="I1236" s="10" t="s">
        <x:v>280</x:v>
      </x:c>
      <x:c r="J1236" s="10" t="s">
        <x:v>281</x:v>
      </x:c>
      <x:c r="K1236" s="10" t="s">
        <x:v>54</x:v>
      </x:c>
      <x:c r="L1236" s="10" t="s">
        <x:v>270</x:v>
      </x:c>
      <x:c r="M1236" s="10" t="s">
        <x:v>255</x:v>
      </x:c>
      <x:c r="N1236" s="13">
        <x:v>0.05</x:v>
      </x:c>
      <x:c r="O1236" s="13">
        <x:v>0.11111111110000001</x:v>
      </x:c>
      <x:c r="P1236" s="13">
        <x:v>5.5555556000000004E-3</x:v>
      </x:c>
      <x:c r="Q1236" s="11" t="b">
        <x:v>0</x:v>
      </x:c>
      <x:c r="R1236" s="10"/>
      <x:c r="S1236" s="10" t="s">
        <x:v>282</x:v>
      </x:c>
      <x:c r="T1236" s="12" t="n">
        <x:f t="shared" ca="1" si="83">(COUNTIF($D$1217:$D$1243,"&lt;"&amp;D1236)+(COUNTIF($D$1217:$D$1243,"="&amp;D1236)-1)/2)/26*100</x:f>
        <x:v>88.46153846153845</x:v>
      </x:c>
      <x:c r="U1236" s="12" t="n">
        <x:f t="shared" ca="1" si="84">T1236*N1236</x:f>
        <x:v>4.4230769230769225</x:v>
      </x:c>
      <x:c r="V1236" s="12" t="n">
        <x:f t="shared" ca="1" si="85">U1236/9</x:f>
        <x:v>0.4914529914529914</x:v>
      </x:c>
    </x:row>
    <x:row r="1237">
      <x:c r="A1237" s="10" t="s">
        <x:v>277</x:v>
      </x:c>
      <x:c r="B1237" s="10" t="s">
        <x:v>95</x:v>
      </x:c>
      <x:c r="C1237" s="10" t="s">
        <x:v>96</x:v>
      </x:c>
      <x:c r="D1237" s="12">
        <x:v>99.554044000000005</x:v>
      </x:c>
      <x:c r="E1237" s="10" t="s">
        <x:v>278</x:v>
      </x:c>
      <x:c r="F1237" s="10">
        <x:v>2025</x:v>
      </x:c>
      <x:c r="G1237" s="10"/>
      <x:c r="H1237" s="10" t="s">
        <x:v>279</x:v>
      </x:c>
      <x:c r="I1237" s="10" t="s">
        <x:v>280</x:v>
      </x:c>
      <x:c r="J1237" s="10" t="s">
        <x:v>281</x:v>
      </x:c>
      <x:c r="K1237" s="10" t="s">
        <x:v>54</x:v>
      </x:c>
      <x:c r="L1237" s="10" t="s">
        <x:v>270</x:v>
      </x:c>
      <x:c r="M1237" s="10" t="s">
        <x:v>255</x:v>
      </x:c>
      <x:c r="N1237" s="13">
        <x:v>0.05</x:v>
      </x:c>
      <x:c r="O1237" s="13">
        <x:v>0.11111111110000001</x:v>
      </x:c>
      <x:c r="P1237" s="13">
        <x:v>5.5555556000000004E-3</x:v>
      </x:c>
      <x:c r="Q1237" s="11" t="b">
        <x:v>0</x:v>
      </x:c>
      <x:c r="R1237" s="10"/>
      <x:c r="S1237" s="10" t="s">
        <x:v>282</x:v>
      </x:c>
      <x:c r="T1237" s="12" t="n">
        <x:f t="shared" ca="1" si="83">(COUNTIF($D$1217:$D$1243,"&lt;"&amp;D1237)+(COUNTIF($D$1217:$D$1243,"="&amp;D1237)-1)/2)/26*100</x:f>
        <x:v>92.3076923076923</x:v>
      </x:c>
      <x:c r="U1237" s="12" t="n">
        <x:f t="shared" ca="1" si="84">T1237*N1237</x:f>
        <x:v>4.615384615384616</x:v>
      </x:c>
      <x:c r="V1237" s="12" t="n">
        <x:f t="shared" ca="1" si="85">U1237/9</x:f>
        <x:v>0.5128205128205129</x:v>
      </x:c>
    </x:row>
    <x:row r="1238">
      <x:c r="A1238" s="10" t="s">
        <x:v>277</x:v>
      </x:c>
      <x:c r="B1238" s="10" t="s">
        <x:v>97</x:v>
      </x:c>
      <x:c r="C1238" s="10" t="s">
        <x:v>98</x:v>
      </x:c>
      <x:c r="D1238" s="12">
        <x:v>98.571428499999996</x:v>
      </x:c>
      <x:c r="E1238" s="10" t="s">
        <x:v>278</x:v>
      </x:c>
      <x:c r="F1238" s="10">
        <x:v>2025</x:v>
      </x:c>
      <x:c r="G1238" s="10"/>
      <x:c r="H1238" s="10" t="s">
        <x:v>279</x:v>
      </x:c>
      <x:c r="I1238" s="10" t="s">
        <x:v>280</x:v>
      </x:c>
      <x:c r="J1238" s="10" t="s">
        <x:v>281</x:v>
      </x:c>
      <x:c r="K1238" s="10" t="s">
        <x:v>54</x:v>
      </x:c>
      <x:c r="L1238" s="10" t="s">
        <x:v>270</x:v>
      </x:c>
      <x:c r="M1238" s="10" t="s">
        <x:v>255</x:v>
      </x:c>
      <x:c r="N1238" s="13">
        <x:v>0.05</x:v>
      </x:c>
      <x:c r="O1238" s="13">
        <x:v>0.11111111110000001</x:v>
      </x:c>
      <x:c r="P1238" s="13">
        <x:v>5.5555556000000004E-3</x:v>
      </x:c>
      <x:c r="Q1238" s="11" t="b">
        <x:v>0</x:v>
      </x:c>
      <x:c r="R1238" s="10"/>
      <x:c r="S1238" s="10" t="s">
        <x:v>282</x:v>
      </x:c>
      <x:c r="T1238" s="12" t="n">
        <x:f t="shared" ca="1" si="83">(COUNTIF($D$1217:$D$1243,"&lt;"&amp;D1238)+(COUNTIF($D$1217:$D$1243,"="&amp;D1238)-1)/2)/26*100</x:f>
        <x:v>69.23076923076923</x:v>
      </x:c>
      <x:c r="U1238" s="12" t="n">
        <x:f t="shared" ca="1" si="84">T1238*N1238</x:f>
        <x:v>3.4615384615384617</x:v>
      </x:c>
      <x:c r="V1238" s="12" t="n">
        <x:f t="shared" ca="1" si="85">U1238/9</x:f>
        <x:v>0.38461538461538464</x:v>
      </x:c>
    </x:row>
    <x:row r="1239">
      <x:c r="A1239" s="10" t="s">
        <x:v>277</x:v>
      </x:c>
      <x:c r="B1239" s="10" t="s">
        <x:v>99</x:v>
      </x:c>
      <x:c r="C1239" s="10" t="s">
        <x:v>100</x:v>
      </x:c>
      <x:c r="D1239" s="12">
        <x:v>99.925595000000001</x:v>
      </x:c>
      <x:c r="E1239" s="10" t="s">
        <x:v>278</x:v>
      </x:c>
      <x:c r="F1239" s="10">
        <x:v>2025</x:v>
      </x:c>
      <x:c r="G1239" s="10"/>
      <x:c r="H1239" s="10" t="s">
        <x:v>279</x:v>
      </x:c>
      <x:c r="I1239" s="10" t="s">
        <x:v>280</x:v>
      </x:c>
      <x:c r="J1239" s="10" t="s">
        <x:v>281</x:v>
      </x:c>
      <x:c r="K1239" s="10" t="s">
        <x:v>54</x:v>
      </x:c>
      <x:c r="L1239" s="10" t="s">
        <x:v>270</x:v>
      </x:c>
      <x:c r="M1239" s="10" t="s">
        <x:v>255</x:v>
      </x:c>
      <x:c r="N1239" s="13">
        <x:v>0.05</x:v>
      </x:c>
      <x:c r="O1239" s="13">
        <x:v>0.11111111110000001</x:v>
      </x:c>
      <x:c r="P1239" s="13">
        <x:v>5.5555556000000004E-3</x:v>
      </x:c>
      <x:c r="Q1239" s="11" t="b">
        <x:v>0</x:v>
      </x:c>
      <x:c r="R1239" s="10"/>
      <x:c r="S1239" s="10" t="s">
        <x:v>282</x:v>
      </x:c>
      <x:c r="T1239" s="12" t="n">
        <x:f t="shared" ca="1" si="83">(COUNTIF($D$1217:$D$1243,"&lt;"&amp;D1239)+(COUNTIF($D$1217:$D$1243,"="&amp;D1239)-1)/2)/26*100</x:f>
        <x:v>96.15384615384616</x:v>
      </x:c>
      <x:c r="U1239" s="12" t="n">
        <x:f t="shared" ca="1" si="84">T1239*N1239</x:f>
        <x:v>4.807692307692308</x:v>
      </x:c>
      <x:c r="V1239" s="12" t="n">
        <x:f t="shared" ca="1" si="85">U1239/9</x:f>
        <x:v>0.5341880341880343</x:v>
      </x:c>
    </x:row>
    <x:row r="1240">
      <x:c r="A1240" s="10" t="s">
        <x:v>277</x:v>
      </x:c>
      <x:c r="B1240" s="10" t="s">
        <x:v>101</x:v>
      </x:c>
      <x:c r="C1240" s="10" t="s">
        <x:v>102</x:v>
      </x:c>
      <x:c r="D1240" s="12">
        <x:v>85.072159999999997</x:v>
      </x:c>
      <x:c r="E1240" s="10" t="s">
        <x:v>278</x:v>
      </x:c>
      <x:c r="F1240" s="10">
        <x:v>2025</x:v>
      </x:c>
      <x:c r="G1240" s="10"/>
      <x:c r="H1240" s="10" t="s">
        <x:v>279</x:v>
      </x:c>
      <x:c r="I1240" s="10" t="s">
        <x:v>280</x:v>
      </x:c>
      <x:c r="J1240" s="10" t="s">
        <x:v>281</x:v>
      </x:c>
      <x:c r="K1240" s="10" t="s">
        <x:v>54</x:v>
      </x:c>
      <x:c r="L1240" s="10" t="s">
        <x:v>270</x:v>
      </x:c>
      <x:c r="M1240" s="10" t="s">
        <x:v>255</x:v>
      </x:c>
      <x:c r="N1240" s="13">
        <x:v>0.05</x:v>
      </x:c>
      <x:c r="O1240" s="13">
        <x:v>0.11111111110000001</x:v>
      </x:c>
      <x:c r="P1240" s="13">
        <x:v>5.5555556000000004E-3</x:v>
      </x:c>
      <x:c r="Q1240" s="11" t="b">
        <x:v>0</x:v>
      </x:c>
      <x:c r="R1240" s="10"/>
      <x:c r="S1240" s="10" t="s">
        <x:v>282</x:v>
      </x:c>
      <x:c r="T1240" s="12" t="n">
        <x:f t="shared" ca="1" si="83">(COUNTIF($D$1217:$D$1243,"&lt;"&amp;D1240)+(COUNTIF($D$1217:$D$1243,"="&amp;D1240)-1)/2)/26*100</x:f>
        <x:v>0</x:v>
      </x:c>
      <x:c r="U1240" s="12" t="n">
        <x:f t="shared" ca="1" si="84">T1240*N1240</x:f>
        <x:v>0</x:v>
      </x:c>
      <x:c r="V1240" s="12" t="n">
        <x:f t="shared" ca="1" si="85">U1240/9</x:f>
        <x:v>0</x:v>
      </x:c>
    </x:row>
    <x:row r="1241">
      <x:c r="A1241" s="10" t="s">
        <x:v>277</x:v>
      </x:c>
      <x:c r="B1241" s="10" t="s">
        <x:v>103</x:v>
      </x:c>
      <x:c r="C1241" s="10" t="s">
        <x:v>104</x:v>
      </x:c>
      <x:c r="D1241" s="12">
        <x:v>95.575654499999999</x:v>
      </x:c>
      <x:c r="E1241" s="10" t="s">
        <x:v>278</x:v>
      </x:c>
      <x:c r="F1241" s="10">
        <x:v>2025</x:v>
      </x:c>
      <x:c r="G1241" s="10"/>
      <x:c r="H1241" s="10" t="s">
        <x:v>279</x:v>
      </x:c>
      <x:c r="I1241" s="10" t="s">
        <x:v>280</x:v>
      </x:c>
      <x:c r="J1241" s="10" t="s">
        <x:v>281</x:v>
      </x:c>
      <x:c r="K1241" s="10" t="s">
        <x:v>54</x:v>
      </x:c>
      <x:c r="L1241" s="10" t="s">
        <x:v>270</x:v>
      </x:c>
      <x:c r="M1241" s="10" t="s">
        <x:v>255</x:v>
      </x:c>
      <x:c r="N1241" s="13">
        <x:v>0.05</x:v>
      </x:c>
      <x:c r="O1241" s="13">
        <x:v>0.11111111110000001</x:v>
      </x:c>
      <x:c r="P1241" s="13">
        <x:v>5.5555556000000004E-3</x:v>
      </x:c>
      <x:c r="Q1241" s="11" t="b">
        <x:v>0</x:v>
      </x:c>
      <x:c r="R1241" s="10"/>
      <x:c r="S1241" s="10" t="s">
        <x:v>282</x:v>
      </x:c>
      <x:c r="T1241" s="12" t="n">
        <x:f t="shared" ca="1" si="83">(COUNTIF($D$1217:$D$1243,"&lt;"&amp;D1241)+(COUNTIF($D$1217:$D$1243,"="&amp;D1241)-1)/2)/26*100</x:f>
        <x:v>26.923076923076923</x:v>
      </x:c>
      <x:c r="U1241" s="12" t="n">
        <x:f t="shared" ca="1" si="84">T1241*N1241</x:f>
        <x:v>1.3461538461538463</x:v>
      </x:c>
      <x:c r="V1241" s="12" t="n">
        <x:f t="shared" ca="1" si="85">U1241/9</x:f>
        <x:v>0.1495726495726496</x:v>
      </x:c>
    </x:row>
    <x:row r="1242">
      <x:c r="A1242" s="10" t="s">
        <x:v>277</x:v>
      </x:c>
      <x:c r="B1242" s="10" t="s">
        <x:v>105</x:v>
      </x:c>
      <x:c r="C1242" s="10" t="s">
        <x:v>106</x:v>
      </x:c>
      <x:c r="D1242" s="12">
        <x:v>98.332270500000007</x:v>
      </x:c>
      <x:c r="E1242" s="10" t="s">
        <x:v>278</x:v>
      </x:c>
      <x:c r="F1242" s="10">
        <x:v>2025</x:v>
      </x:c>
      <x:c r="G1242" s="10"/>
      <x:c r="H1242" s="10" t="s">
        <x:v>279</x:v>
      </x:c>
      <x:c r="I1242" s="10" t="s">
        <x:v>280</x:v>
      </x:c>
      <x:c r="J1242" s="10" t="s">
        <x:v>281</x:v>
      </x:c>
      <x:c r="K1242" s="10" t="s">
        <x:v>54</x:v>
      </x:c>
      <x:c r="L1242" s="10" t="s">
        <x:v>270</x:v>
      </x:c>
      <x:c r="M1242" s="10" t="s">
        <x:v>255</x:v>
      </x:c>
      <x:c r="N1242" s="13">
        <x:v>0.05</x:v>
      </x:c>
      <x:c r="O1242" s="13">
        <x:v>0.11111111110000001</x:v>
      </x:c>
      <x:c r="P1242" s="13">
        <x:v>5.5555556000000004E-3</x:v>
      </x:c>
      <x:c r="Q1242" s="11" t="b">
        <x:v>0</x:v>
      </x:c>
      <x:c r="R1242" s="10"/>
      <x:c r="S1242" s="10" t="s">
        <x:v>282</x:v>
      </x:c>
      <x:c r="T1242" s="12" t="n">
        <x:f t="shared" ca="1" si="83">(COUNTIF($D$1217:$D$1243,"&lt;"&amp;D1242)+(COUNTIF($D$1217:$D$1243,"="&amp;D1242)-1)/2)/26*100</x:f>
        <x:v>61.53846153846154</x:v>
      </x:c>
      <x:c r="U1242" s="12" t="n">
        <x:f t="shared" ca="1" si="84">T1242*N1242</x:f>
        <x:v>3.076923076923077</x:v>
      </x:c>
      <x:c r="V1242" s="12" t="n">
        <x:f t="shared" ca="1" si="85">U1242/9</x:f>
        <x:v>0.3418803418803419</x:v>
      </x:c>
    </x:row>
    <x:row r="1243">
      <x:c r="A1243" s="10" t="s">
        <x:v>277</x:v>
      </x:c>
      <x:c r="B1243" s="10" t="s">
        <x:v>107</x:v>
      </x:c>
      <x:c r="C1243" s="10" t="s">
        <x:v>108</x:v>
      </x:c>
      <x:c r="D1243" s="12">
        <x:v>95.096988499999995</x:v>
      </x:c>
      <x:c r="E1243" s="10" t="s">
        <x:v>278</x:v>
      </x:c>
      <x:c r="F1243" s="10">
        <x:v>2025</x:v>
      </x:c>
      <x:c r="G1243" s="10"/>
      <x:c r="H1243" s="10" t="s">
        <x:v>279</x:v>
      </x:c>
      <x:c r="I1243" s="10" t="s">
        <x:v>280</x:v>
      </x:c>
      <x:c r="J1243" s="10" t="s">
        <x:v>281</x:v>
      </x:c>
      <x:c r="K1243" s="10" t="s">
        <x:v>54</x:v>
      </x:c>
      <x:c r="L1243" s="10" t="s">
        <x:v>270</x:v>
      </x:c>
      <x:c r="M1243" s="10" t="s">
        <x:v>255</x:v>
      </x:c>
      <x:c r="N1243" s="13">
        <x:v>0.05</x:v>
      </x:c>
      <x:c r="O1243" s="13">
        <x:v>0.11111111110000001</x:v>
      </x:c>
      <x:c r="P1243" s="13">
        <x:v>5.5555556000000004E-3</x:v>
      </x:c>
      <x:c r="Q1243" s="11" t="b">
        <x:v>0</x:v>
      </x:c>
      <x:c r="R1243" s="10"/>
      <x:c r="S1243" s="10" t="s">
        <x:v>282</x:v>
      </x:c>
      <x:c r="T1243" s="12" t="n">
        <x:f t="shared" ca="1" si="83">(COUNTIF($D$1217:$D$1243,"&lt;"&amp;D1243)+(COUNTIF($D$1217:$D$1243,"="&amp;D1243)-1)/2)/26*100</x:f>
        <x:v>23.076923076923077</x:v>
      </x:c>
      <x:c r="U1243" s="12" t="n">
        <x:f t="shared" ca="1" si="84">T1243*N1243</x:f>
        <x:v>1.153846153846154</x:v>
      </x:c>
      <x:c r="V1243" s="12" t="n">
        <x:f t="shared" ca="1" si="85">U1243/9</x:f>
        <x:v>0.12820512820512822</x:v>
      </x:c>
    </x:row>
    <x:row r="1244">
      <x:c r="A1244" s="10" t="s">
        <x:v>283</x:v>
      </x:c>
      <x:c r="B1244" s="10" t="s">
        <x:v>48</x:v>
      </x:c>
      <x:c r="C1244" s="10" t="s">
        <x:v>49</x:v>
      </x:c>
      <x:c r="D1244" s="12">
        <x:v>3.3719999999999999</x:v>
      </x:c>
      <x:c r="E1244" s="10" t="s">
        <x:v>262</x:v>
      </x:c>
      <x:c r="F1244" s="10">
        <x:v>2025</x:v>
      </x:c>
      <x:c r="G1244" s="10"/>
      <x:c r="H1244" s="10" t="s">
        <x:v>263</x:v>
      </x:c>
      <x:c r="I1244" s="10" t="s">
        <x:v>264</x:v>
      </x:c>
      <x:c r="J1244" s="10" t="s">
        <x:v>284</x:v>
      </x:c>
      <x:c r="K1244" s="10" t="s">
        <x:v>54</x:v>
      </x:c>
      <x:c r="L1244" s="10" t="s">
        <x:v>285</x:v>
      </x:c>
      <x:c r="M1244" s="10" t="s">
        <x:v>255</x:v>
      </x:c>
      <x:c r="N1244" s="13">
        <x:v>8.3333333300000006E-2</x:v>
      </x:c>
      <x:c r="O1244" s="13">
        <x:v>0.11111111110000001</x:v>
      </x:c>
      <x:c r="P1244" s="13">
        <x:v>9.2592592999999994E-3</x:v>
      </x:c>
      <x:c r="Q1244" s="11" t="b">
        <x:v>0</x:v>
      </x:c>
      <x:c r="R1244" s="10"/>
      <x:c r="S1244" s="10"/>
      <x:c r="T1244" s="12" t="n">
        <x:f t="shared" ref="T1244:T1270" ca="1" si="86">(COUNTIF($D$1244:$D$1270,"&lt;"&amp;D1244)+(COUNTIF($D$1244:$D$1270,"="&amp;D1244)-1)/2)/26*100</x:f>
        <x:v>53.84615384615385</x:v>
      </x:c>
      <x:c r="U1244" s="12" t="n">
        <x:f t="shared" ca="1" si="84">T1244*N1244</x:f>
        <x:v>4.487179485384615</x:v>
      </x:c>
      <x:c r="V1244" s="12" t="n">
        <x:f t="shared" ca="1" si="85">U1244/9</x:f>
        <x:v>0.4985754983760684</x:v>
      </x:c>
    </x:row>
    <x:row r="1245">
      <x:c r="A1245" s="10" t="s">
        <x:v>283</x:v>
      </x:c>
      <x:c r="B1245" s="10" t="s">
        <x:v>57</x:v>
      </x:c>
      <x:c r="C1245" s="10" t="s">
        <x:v>58</x:v>
      </x:c>
      <x:c r="D1245" s="12">
        <x:v>3.762</x:v>
      </x:c>
      <x:c r="E1245" s="10" t="s">
        <x:v>262</x:v>
      </x:c>
      <x:c r="F1245" s="10">
        <x:v>2025</x:v>
      </x:c>
      <x:c r="G1245" s="10"/>
      <x:c r="H1245" s="10" t="s">
        <x:v>263</x:v>
      </x:c>
      <x:c r="I1245" s="10" t="s">
        <x:v>264</x:v>
      </x:c>
      <x:c r="J1245" s="10" t="s">
        <x:v>284</x:v>
      </x:c>
      <x:c r="K1245" s="10" t="s">
        <x:v>54</x:v>
      </x:c>
      <x:c r="L1245" s="10" t="s">
        <x:v>285</x:v>
      </x:c>
      <x:c r="M1245" s="10" t="s">
        <x:v>255</x:v>
      </x:c>
      <x:c r="N1245" s="13">
        <x:v>8.3333333300000006E-2</x:v>
      </x:c>
      <x:c r="O1245" s="13">
        <x:v>0.11111111110000001</x:v>
      </x:c>
      <x:c r="P1245" s="13">
        <x:v>9.2592592999999994E-3</x:v>
      </x:c>
      <x:c r="Q1245" s="11" t="b">
        <x:v>0</x:v>
      </x:c>
      <x:c r="R1245" s="10"/>
      <x:c r="S1245" s="10"/>
      <x:c r="T1245" s="12" t="n">
        <x:f t="shared" ca="1" si="86">(COUNTIF($D$1244:$D$1270,"&lt;"&amp;D1245)+(COUNTIF($D$1244:$D$1270,"="&amp;D1245)-1)/2)/26*100</x:f>
        <x:v>76.92307692307693</x:v>
      </x:c>
      <x:c r="U1245" s="12" t="n">
        <x:f t="shared" ca="1" si="84">T1245*N1245</x:f>
        <x:v>6.410256407692309</x:v>
      </x:c>
      <x:c r="V1245" s="12" t="n">
        <x:f t="shared" ca="1" si="85">U1245/9</x:f>
        <x:v>0.7122507119658121</x:v>
      </x:c>
    </x:row>
    <x:row r="1246">
      <x:c r="A1246" s="10" t="s">
        <x:v>283</x:v>
      </x:c>
      <x:c r="B1246" s="10" t="s">
        <x:v>59</x:v>
      </x:c>
      <x:c r="C1246" s="10" t="s">
        <x:v>60</x:v>
      </x:c>
      <x:c r="D1246" s="12">
        <x:v>2.399</x:v>
      </x:c>
      <x:c r="E1246" s="10" t="s">
        <x:v>262</x:v>
      </x:c>
      <x:c r="F1246" s="10">
        <x:v>2025</x:v>
      </x:c>
      <x:c r="G1246" s="10"/>
      <x:c r="H1246" s="10" t="s">
        <x:v>263</x:v>
      </x:c>
      <x:c r="I1246" s="10" t="s">
        <x:v>264</x:v>
      </x:c>
      <x:c r="J1246" s="10" t="s">
        <x:v>284</x:v>
      </x:c>
      <x:c r="K1246" s="10" t="s">
        <x:v>54</x:v>
      </x:c>
      <x:c r="L1246" s="10" t="s">
        <x:v>285</x:v>
      </x:c>
      <x:c r="M1246" s="10" t="s">
        <x:v>255</x:v>
      </x:c>
      <x:c r="N1246" s="13">
        <x:v>8.3333333300000006E-2</x:v>
      </x:c>
      <x:c r="O1246" s="13">
        <x:v>0.11111111110000001</x:v>
      </x:c>
      <x:c r="P1246" s="13">
        <x:v>9.2592592999999994E-3</x:v>
      </x:c>
      <x:c r="Q1246" s="11" t="b">
        <x:v>0</x:v>
      </x:c>
      <x:c r="R1246" s="10"/>
      <x:c r="S1246" s="10"/>
      <x:c r="T1246" s="12" t="n">
        <x:f t="shared" ca="1" si="86">(COUNTIF($D$1244:$D$1270,"&lt;"&amp;D1246)+(COUNTIF($D$1244:$D$1270,"="&amp;D1246)-1)/2)/26*100</x:f>
        <x:v>0</x:v>
      </x:c>
      <x:c r="U1246" s="12" t="n">
        <x:f t="shared" ca="1" si="84">T1246*N1246</x:f>
        <x:v>0</x:v>
      </x:c>
      <x:c r="V1246" s="12" t="n">
        <x:f t="shared" ca="1" si="85">U1246/9</x:f>
        <x:v>0</x:v>
      </x:c>
    </x:row>
    <x:row r="1247">
      <x:c r="A1247" s="10" t="s">
        <x:v>283</x:v>
      </x:c>
      <x:c r="B1247" s="10" t="s">
        <x:v>61</x:v>
      </x:c>
      <x:c r="C1247" s="10" t="s">
        <x:v>62</x:v>
      </x:c>
      <x:c r="D1247" s="12">
        <x:v>2.8340000000000001</x:v>
      </x:c>
      <x:c r="E1247" s="10" t="s">
        <x:v>262</x:v>
      </x:c>
      <x:c r="F1247" s="10">
        <x:v>2025</x:v>
      </x:c>
      <x:c r="G1247" s="10"/>
      <x:c r="H1247" s="10" t="s">
        <x:v>263</x:v>
      </x:c>
      <x:c r="I1247" s="10" t="s">
        <x:v>264</x:v>
      </x:c>
      <x:c r="J1247" s="10" t="s">
        <x:v>284</x:v>
      </x:c>
      <x:c r="K1247" s="10" t="s">
        <x:v>54</x:v>
      </x:c>
      <x:c r="L1247" s="10" t="s">
        <x:v>285</x:v>
      </x:c>
      <x:c r="M1247" s="10" t="s">
        <x:v>255</x:v>
      </x:c>
      <x:c r="N1247" s="13">
        <x:v>8.3333333300000006E-2</x:v>
      </x:c>
      <x:c r="O1247" s="13">
        <x:v>0.11111111110000001</x:v>
      </x:c>
      <x:c r="P1247" s="13">
        <x:v>9.2592592999999994E-3</x:v>
      </x:c>
      <x:c r="Q1247" s="11" t="b">
        <x:v>0</x:v>
      </x:c>
      <x:c r="R1247" s="10"/>
      <x:c r="S1247" s="10"/>
      <x:c r="T1247" s="12" t="n">
        <x:f t="shared" ca="1" si="86">(COUNTIF($D$1244:$D$1270,"&lt;"&amp;D1247)+(COUNTIF($D$1244:$D$1270,"="&amp;D1247)-1)/2)/26*100</x:f>
        <x:v>19.230769230769234</x:v>
      </x:c>
      <x:c r="U1247" s="12" t="n">
        <x:f t="shared" ca="1" si="84">T1247*N1247</x:f>
        <x:v>1.6025641019230772</x:v>
      </x:c>
      <x:c r="V1247" s="12" t="n">
        <x:f t="shared" ca="1" si="85">U1247/9</x:f>
        <x:v>0.17806267799145303</x:v>
      </x:c>
    </x:row>
    <x:row r="1248">
      <x:c r="A1248" s="10" t="s">
        <x:v>283</x:v>
      </x:c>
      <x:c r="B1248" s="10" t="s">
        <x:v>63</x:v>
      </x:c>
      <x:c r="C1248" s="10" t="s">
        <x:v>64</x:v>
      </x:c>
      <x:c r="D1248" s="12">
        <x:v>3.7010000000000001</x:v>
      </x:c>
      <x:c r="E1248" s="10" t="s">
        <x:v>262</x:v>
      </x:c>
      <x:c r="F1248" s="10">
        <x:v>2025</x:v>
      </x:c>
      <x:c r="G1248" s="10"/>
      <x:c r="H1248" s="10" t="s">
        <x:v>263</x:v>
      </x:c>
      <x:c r="I1248" s="10" t="s">
        <x:v>264</x:v>
      </x:c>
      <x:c r="J1248" s="10" t="s">
        <x:v>284</x:v>
      </x:c>
      <x:c r="K1248" s="10" t="s">
        <x:v>54</x:v>
      </x:c>
      <x:c r="L1248" s="10" t="s">
        <x:v>285</x:v>
      </x:c>
      <x:c r="M1248" s="10" t="s">
        <x:v>255</x:v>
      </x:c>
      <x:c r="N1248" s="13">
        <x:v>8.3333333300000006E-2</x:v>
      </x:c>
      <x:c r="O1248" s="13">
        <x:v>0.11111111110000001</x:v>
      </x:c>
      <x:c r="P1248" s="13">
        <x:v>9.2592592999999994E-3</x:v>
      </x:c>
      <x:c r="Q1248" s="11" t="b">
        <x:v>0</x:v>
      </x:c>
      <x:c r="R1248" s="10"/>
      <x:c r="S1248" s="10"/>
      <x:c r="T1248" s="12" t="n">
        <x:f t="shared" ca="1" si="86">(COUNTIF($D$1244:$D$1270,"&lt;"&amp;D1248)+(COUNTIF($D$1244:$D$1270,"="&amp;D1248)-1)/2)/26*100</x:f>
        <x:v>61.53846153846154</x:v>
      </x:c>
      <x:c r="U1248" s="12" t="n">
        <x:f t="shared" ca="1" si="84">T1248*N1248</x:f>
        <x:v>5.128205126153847</x:v>
      </x:c>
      <x:c r="V1248" s="12" t="n">
        <x:f t="shared" ca="1" si="85">U1248/9</x:f>
        <x:v>0.5698005695726497</x:v>
      </x:c>
    </x:row>
    <x:row r="1249">
      <x:c r="A1249" s="10" t="s">
        <x:v>283</x:v>
      </x:c>
      <x:c r="B1249" s="10" t="s">
        <x:v>65</x:v>
      </x:c>
      <x:c r="C1249" s="10" t="s">
        <x:v>66</x:v>
      </x:c>
      <x:c r="D1249" s="12">
        <x:v>3.9020000000000001</x:v>
      </x:c>
      <x:c r="E1249" s="10" t="s">
        <x:v>262</x:v>
      </x:c>
      <x:c r="F1249" s="10">
        <x:v>2025</x:v>
      </x:c>
      <x:c r="G1249" s="10"/>
      <x:c r="H1249" s="10" t="s">
        <x:v>263</x:v>
      </x:c>
      <x:c r="I1249" s="10" t="s">
        <x:v>264</x:v>
      </x:c>
      <x:c r="J1249" s="10" t="s">
        <x:v>284</x:v>
      </x:c>
      <x:c r="K1249" s="10" t="s">
        <x:v>54</x:v>
      </x:c>
      <x:c r="L1249" s="10" t="s">
        <x:v>285</x:v>
      </x:c>
      <x:c r="M1249" s="10" t="s">
        <x:v>255</x:v>
      </x:c>
      <x:c r="N1249" s="13">
        <x:v>8.3333333300000006E-2</x:v>
      </x:c>
      <x:c r="O1249" s="13">
        <x:v>0.11111111110000001</x:v>
      </x:c>
      <x:c r="P1249" s="13">
        <x:v>9.2592592999999994E-3</x:v>
      </x:c>
      <x:c r="Q1249" s="11" t="b">
        <x:v>0</x:v>
      </x:c>
      <x:c r="R1249" s="10"/>
      <x:c r="S1249" s="10"/>
      <x:c r="T1249" s="12" t="n">
        <x:f t="shared" ca="1" si="86">(COUNTIF($D$1244:$D$1270,"&lt;"&amp;D1249)+(COUNTIF($D$1244:$D$1270,"="&amp;D1249)-1)/2)/26*100</x:f>
        <x:v>96.15384615384616</x:v>
      </x:c>
      <x:c r="U1249" s="12" t="n">
        <x:f t="shared" ca="1" si="84">T1249*N1249</x:f>
        <x:v>8.012820509615386</x:v>
      </x:c>
      <x:c r="V1249" s="12" t="n">
        <x:f t="shared" ca="1" si="85">U1249/9</x:f>
        <x:v>0.8903133899572651</x:v>
      </x:c>
    </x:row>
    <x:row r="1250">
      <x:c r="A1250" s="10" t="s">
        <x:v>283</x:v>
      </x:c>
      <x:c r="B1250" s="10" t="s">
        <x:v>67</x:v>
      </x:c>
      <x:c r="C1250" s="10" t="s">
        <x:v>68</x:v>
      </x:c>
      <x:c r="D1250" s="12">
        <x:v>3.855</x:v>
      </x:c>
      <x:c r="E1250" s="10" t="s">
        <x:v>262</x:v>
      </x:c>
      <x:c r="F1250" s="10">
        <x:v>2025</x:v>
      </x:c>
      <x:c r="G1250" s="10"/>
      <x:c r="H1250" s="10" t="s">
        <x:v>263</x:v>
      </x:c>
      <x:c r="I1250" s="10" t="s">
        <x:v>264</x:v>
      </x:c>
      <x:c r="J1250" s="10" t="s">
        <x:v>284</x:v>
      </x:c>
      <x:c r="K1250" s="10" t="s">
        <x:v>54</x:v>
      </x:c>
      <x:c r="L1250" s="10" t="s">
        <x:v>285</x:v>
      </x:c>
      <x:c r="M1250" s="10" t="s">
        <x:v>255</x:v>
      </x:c>
      <x:c r="N1250" s="13">
        <x:v>8.3333333300000006E-2</x:v>
      </x:c>
      <x:c r="O1250" s="13">
        <x:v>0.11111111110000001</x:v>
      </x:c>
      <x:c r="P1250" s="13">
        <x:v>9.2592592999999994E-3</x:v>
      </x:c>
      <x:c r="Q1250" s="11" t="b">
        <x:v>0</x:v>
      </x:c>
      <x:c r="R1250" s="10"/>
      <x:c r="S1250" s="10"/>
      <x:c r="T1250" s="12" t="n">
        <x:f t="shared" ca="1" si="86">(COUNTIF($D$1244:$D$1270,"&lt;"&amp;D1250)+(COUNTIF($D$1244:$D$1270,"="&amp;D1250)-1)/2)/26*100</x:f>
        <x:v>88.46153846153845</x:v>
      </x:c>
      <x:c r="U1250" s="12" t="n">
        <x:f t="shared" ca="1" si="84">T1250*N1250</x:f>
        <x:v>7.371794868846154</x:v>
      </x:c>
      <x:c r="V1250" s="12" t="n">
        <x:f t="shared" ca="1" si="85">U1250/9</x:f>
        <x:v>0.8190883187606838</x:v>
      </x:c>
    </x:row>
    <x:row r="1251">
      <x:c r="A1251" s="10" t="s">
        <x:v>283</x:v>
      </x:c>
      <x:c r="B1251" s="10" t="s">
        <x:v>69</x:v>
      </x:c>
      <x:c r="C1251" s="10" t="s">
        <x:v>70</x:v>
      </x:c>
      <x:c r="D1251" s="12">
        <x:v>3.6269999999999998</x:v>
      </x:c>
      <x:c r="E1251" s="10" t="s">
        <x:v>262</x:v>
      </x:c>
      <x:c r="F1251" s="10">
        <x:v>2025</x:v>
      </x:c>
      <x:c r="G1251" s="10"/>
      <x:c r="H1251" s="10" t="s">
        <x:v>263</x:v>
      </x:c>
      <x:c r="I1251" s="10" t="s">
        <x:v>264</x:v>
      </x:c>
      <x:c r="J1251" s="10" t="s">
        <x:v>284</x:v>
      </x:c>
      <x:c r="K1251" s="10" t="s">
        <x:v>54</x:v>
      </x:c>
      <x:c r="L1251" s="10" t="s">
        <x:v>285</x:v>
      </x:c>
      <x:c r="M1251" s="10" t="s">
        <x:v>255</x:v>
      </x:c>
      <x:c r="N1251" s="13">
        <x:v>8.3333333300000006E-2</x:v>
      </x:c>
      <x:c r="O1251" s="13">
        <x:v>0.11111111110000001</x:v>
      </x:c>
      <x:c r="P1251" s="13">
        <x:v>9.2592592999999994E-3</x:v>
      </x:c>
      <x:c r="Q1251" s="11" t="b">
        <x:v>0</x:v>
      </x:c>
      <x:c r="R1251" s="10"/>
      <x:c r="S1251" s="10"/>
      <x:c r="T1251" s="12" t="n">
        <x:f t="shared" ca="1" si="86">(COUNTIF($D$1244:$D$1270,"&lt;"&amp;D1251)+(COUNTIF($D$1244:$D$1270,"="&amp;D1251)-1)/2)/26*100</x:f>
        <x:v>57.692307692307686</x:v>
      </x:c>
      <x:c r="U1251" s="12" t="n">
        <x:f t="shared" ca="1" si="84">T1251*N1251</x:f>
        <x:v>4.807692305769231</x:v>
      </x:c>
      <x:c r="V1251" s="12" t="n">
        <x:f t="shared" ca="1" si="85">U1251/9</x:f>
        <x:v>0.534188033974359</x:v>
      </x:c>
    </x:row>
    <x:row r="1252">
      <x:c r="A1252" s="10" t="s">
        <x:v>283</x:v>
      </x:c>
      <x:c r="B1252" s="10" t="s">
        <x:v>71</x:v>
      </x:c>
      <x:c r="C1252" s="10" t="s">
        <x:v>72</x:v>
      </x:c>
      <x:c r="D1252" s="12">
        <x:v>2.8889999999999998</x:v>
      </x:c>
      <x:c r="E1252" s="10" t="s">
        <x:v>262</x:v>
      </x:c>
      <x:c r="F1252" s="10">
        <x:v>2025</x:v>
      </x:c>
      <x:c r="G1252" s="10"/>
      <x:c r="H1252" s="10" t="s">
        <x:v>263</x:v>
      </x:c>
      <x:c r="I1252" s="10" t="s">
        <x:v>264</x:v>
      </x:c>
      <x:c r="J1252" s="10" t="s">
        <x:v>284</x:v>
      </x:c>
      <x:c r="K1252" s="10" t="s">
        <x:v>54</x:v>
      </x:c>
      <x:c r="L1252" s="10" t="s">
        <x:v>285</x:v>
      </x:c>
      <x:c r="M1252" s="10" t="s">
        <x:v>255</x:v>
      </x:c>
      <x:c r="N1252" s="13">
        <x:v>8.3333333300000006E-2</x:v>
      </x:c>
      <x:c r="O1252" s="13">
        <x:v>0.11111111110000001</x:v>
      </x:c>
      <x:c r="P1252" s="13">
        <x:v>9.2592592999999994E-3</x:v>
      </x:c>
      <x:c r="Q1252" s="11" t="b">
        <x:v>0</x:v>
      </x:c>
      <x:c r="R1252" s="10"/>
      <x:c r="S1252" s="10"/>
      <x:c r="T1252" s="12" t="n">
        <x:f t="shared" ca="1" si="86">(COUNTIF($D$1244:$D$1270,"&lt;"&amp;D1252)+(COUNTIF($D$1244:$D$1270,"="&amp;D1252)-1)/2)/26*100</x:f>
        <x:v>23.076923076923077</x:v>
      </x:c>
      <x:c r="U1252" s="12" t="n">
        <x:f t="shared" ca="1" si="84">T1252*N1252</x:f>
        <x:v>1.9230769223076924</x:v>
      </x:c>
      <x:c r="V1252" s="12" t="n">
        <x:f t="shared" ca="1" si="85">U1252/9</x:f>
        <x:v>0.21367521358974362</x:v>
      </x:c>
    </x:row>
    <x:row r="1253">
      <x:c r="A1253" s="10" t="s">
        <x:v>283</x:v>
      </x:c>
      <x:c r="B1253" s="10" t="s">
        <x:v>73</x:v>
      </x:c>
      <x:c r="C1253" s="10" t="s">
        <x:v>74</x:v>
      </x:c>
      <x:c r="D1253" s="12">
        <x:v>3.722</x:v>
      </x:c>
      <x:c r="E1253" s="10" t="s">
        <x:v>262</x:v>
      </x:c>
      <x:c r="F1253" s="10">
        <x:v>2025</x:v>
      </x:c>
      <x:c r="G1253" s="10"/>
      <x:c r="H1253" s="10" t="s">
        <x:v>263</x:v>
      </x:c>
      <x:c r="I1253" s="10" t="s">
        <x:v>264</x:v>
      </x:c>
      <x:c r="J1253" s="10" t="s">
        <x:v>284</x:v>
      </x:c>
      <x:c r="K1253" s="10" t="s">
        <x:v>54</x:v>
      </x:c>
      <x:c r="L1253" s="10" t="s">
        <x:v>285</x:v>
      </x:c>
      <x:c r="M1253" s="10" t="s">
        <x:v>255</x:v>
      </x:c>
      <x:c r="N1253" s="13">
        <x:v>8.3333333300000006E-2</x:v>
      </x:c>
      <x:c r="O1253" s="13">
        <x:v>0.11111111110000001</x:v>
      </x:c>
      <x:c r="P1253" s="13">
        <x:v>9.2592592999999994E-3</x:v>
      </x:c>
      <x:c r="Q1253" s="11" t="b">
        <x:v>0</x:v>
      </x:c>
      <x:c r="R1253" s="10"/>
      <x:c r="S1253" s="10"/>
      <x:c r="T1253" s="12" t="n">
        <x:f t="shared" ca="1" si="86">(COUNTIF($D$1244:$D$1270,"&lt;"&amp;D1253)+(COUNTIF($D$1244:$D$1270,"="&amp;D1253)-1)/2)/26*100</x:f>
        <x:v>73.07692307692307</x:v>
      </x:c>
      <x:c r="U1253" s="12" t="n">
        <x:f t="shared" ca="1" si="84">T1253*N1253</x:f>
        <x:v>6.089743587307692</x:v>
      </x:c>
      <x:c r="V1253" s="12" t="n">
        <x:f t="shared" ca="1" si="85">U1253/9</x:f>
        <x:v>0.6766381763675213</x:v>
      </x:c>
    </x:row>
    <x:row r="1254">
      <x:c r="A1254" s="10" t="s">
        <x:v>283</x:v>
      </x:c>
      <x:c r="B1254" s="10" t="s">
        <x:v>75</x:v>
      </x:c>
      <x:c r="C1254" s="10" t="s">
        <x:v>76</x:v>
      </x:c>
      <x:c r="D1254" s="12">
        <x:v>3.7090000000000001</x:v>
      </x:c>
      <x:c r="E1254" s="10" t="s">
        <x:v>262</x:v>
      </x:c>
      <x:c r="F1254" s="10">
        <x:v>2025</x:v>
      </x:c>
      <x:c r="G1254" s="10"/>
      <x:c r="H1254" s="10" t="s">
        <x:v>263</x:v>
      </x:c>
      <x:c r="I1254" s="10" t="s">
        <x:v>264</x:v>
      </x:c>
      <x:c r="J1254" s="10" t="s">
        <x:v>284</x:v>
      </x:c>
      <x:c r="K1254" s="10" t="s">
        <x:v>54</x:v>
      </x:c>
      <x:c r="L1254" s="10" t="s">
        <x:v>285</x:v>
      </x:c>
      <x:c r="M1254" s="10" t="s">
        <x:v>255</x:v>
      </x:c>
      <x:c r="N1254" s="13">
        <x:v>8.3333333300000006E-2</x:v>
      </x:c>
      <x:c r="O1254" s="13">
        <x:v>0.11111111110000001</x:v>
      </x:c>
      <x:c r="P1254" s="13">
        <x:v>9.2592592999999994E-3</x:v>
      </x:c>
      <x:c r="Q1254" s="11" t="b">
        <x:v>0</x:v>
      </x:c>
      <x:c r="R1254" s="10"/>
      <x:c r="S1254" s="10"/>
      <x:c r="T1254" s="12" t="n">
        <x:f t="shared" ca="1" si="86">(COUNTIF($D$1244:$D$1270,"&lt;"&amp;D1254)+(COUNTIF($D$1244:$D$1270,"="&amp;D1254)-1)/2)/26*100</x:f>
        <x:v>69.23076923076923</x:v>
      </x:c>
      <x:c r="U1254" s="12" t="n">
        <x:f t="shared" ca="1" si="84">T1254*N1254</x:f>
        <x:v>5.769230766923077</x:v>
      </x:c>
      <x:c r="V1254" s="12" t="n">
        <x:f t="shared" ca="1" si="85">U1254/9</x:f>
        <x:v>0.6410256407692309</x:v>
      </x:c>
    </x:row>
    <x:row r="1255">
      <x:c r="A1255" s="10" t="s">
        <x:v>283</x:v>
      </x:c>
      <x:c r="B1255" s="10" t="s">
        <x:v>77</x:v>
      </x:c>
      <x:c r="C1255" s="10" t="s">
        <x:v>78</x:v>
      </x:c>
      <x:c r="D1255" s="12">
        <x:v>3.8050000000000002</x:v>
      </x:c>
      <x:c r="E1255" s="10" t="s">
        <x:v>262</x:v>
      </x:c>
      <x:c r="F1255" s="10">
        <x:v>2025</x:v>
      </x:c>
      <x:c r="G1255" s="10"/>
      <x:c r="H1255" s="10" t="s">
        <x:v>263</x:v>
      </x:c>
      <x:c r="I1255" s="10" t="s">
        <x:v>264</x:v>
      </x:c>
      <x:c r="J1255" s="10" t="s">
        <x:v>284</x:v>
      </x:c>
      <x:c r="K1255" s="10" t="s">
        <x:v>54</x:v>
      </x:c>
      <x:c r="L1255" s="10" t="s">
        <x:v>285</x:v>
      </x:c>
      <x:c r="M1255" s="10" t="s">
        <x:v>255</x:v>
      </x:c>
      <x:c r="N1255" s="13">
        <x:v>8.3333333300000006E-2</x:v>
      </x:c>
      <x:c r="O1255" s="13">
        <x:v>0.11111111110000001</x:v>
      </x:c>
      <x:c r="P1255" s="13">
        <x:v>9.2592592999999994E-3</x:v>
      </x:c>
      <x:c r="Q1255" s="11" t="b">
        <x:v>0</x:v>
      </x:c>
      <x:c r="R1255" s="10"/>
      <x:c r="S1255" s="10"/>
      <x:c r="T1255" s="12" t="n">
        <x:f t="shared" ca="1" si="86">(COUNTIF($D$1244:$D$1270,"&lt;"&amp;D1255)+(COUNTIF($D$1244:$D$1270,"="&amp;D1255)-1)/2)/26*100</x:f>
        <x:v>84.61538461538461</x:v>
      </x:c>
      <x:c r="U1255" s="12" t="n">
        <x:f t="shared" ca="1" si="84">T1255*N1255</x:f>
        <x:v>7.051282048461538</x:v>
      </x:c>
      <x:c r="V1255" s="12" t="n">
        <x:f t="shared" ca="1" si="85">U1255/9</x:f>
        <x:v>0.7834757831623932</x:v>
      </x:c>
    </x:row>
    <x:row r="1256">
      <x:c r="A1256" s="10" t="s">
        <x:v>283</x:v>
      </x:c>
      <x:c r="B1256" s="10" t="s">
        <x:v>79</x:v>
      </x:c>
      <x:c r="C1256" s="10" t="s">
        <x:v>80</x:v>
      </x:c>
      <x:c r="D1256" s="12">
        <x:v>2.419</x:v>
      </x:c>
      <x:c r="E1256" s="10" t="s">
        <x:v>262</x:v>
      </x:c>
      <x:c r="F1256" s="10">
        <x:v>2025</x:v>
      </x:c>
      <x:c r="G1256" s="10"/>
      <x:c r="H1256" s="10" t="s">
        <x:v>263</x:v>
      </x:c>
      <x:c r="I1256" s="10" t="s">
        <x:v>264</x:v>
      </x:c>
      <x:c r="J1256" s="10" t="s">
        <x:v>284</x:v>
      </x:c>
      <x:c r="K1256" s="10" t="s">
        <x:v>54</x:v>
      </x:c>
      <x:c r="L1256" s="10" t="s">
        <x:v>285</x:v>
      </x:c>
      <x:c r="M1256" s="10" t="s">
        <x:v>255</x:v>
      </x:c>
      <x:c r="N1256" s="13">
        <x:v>8.3333333300000006E-2</x:v>
      </x:c>
      <x:c r="O1256" s="13">
        <x:v>0.11111111110000001</x:v>
      </x:c>
      <x:c r="P1256" s="13">
        <x:v>9.2592592999999994E-3</x:v>
      </x:c>
      <x:c r="Q1256" s="11" t="b">
        <x:v>0</x:v>
      </x:c>
      <x:c r="R1256" s="10"/>
      <x:c r="S1256" s="10"/>
      <x:c r="T1256" s="12" t="n">
        <x:f t="shared" ca="1" si="86">(COUNTIF($D$1244:$D$1270,"&lt;"&amp;D1256)+(COUNTIF($D$1244:$D$1270,"="&amp;D1256)-1)/2)/26*100</x:f>
        <x:v>3.8461538461538463</x:v>
      </x:c>
      <x:c r="U1256" s="12" t="n">
        <x:f t="shared" ca="1" si="84">T1256*N1256</x:f>
        <x:v>0.3205128203846154</x:v>
      </x:c>
      <x:c r="V1256" s="12" t="n">
        <x:f t="shared" ca="1" si="85">U1256/9</x:f>
        <x:v>0.035612535598290605</x:v>
      </x:c>
    </x:row>
    <x:row r="1257">
      <x:c r="A1257" s="10" t="s">
        <x:v>283</x:v>
      </x:c>
      <x:c r="B1257" s="10" t="s">
        <x:v>81</x:v>
      </x:c>
      <x:c r="C1257" s="10" t="s">
        <x:v>82</x:v>
      </x:c>
      <x:c r="D1257" s="12">
        <x:v>2.6230000000000002</x:v>
      </x:c>
      <x:c r="E1257" s="10" t="s">
        <x:v>262</x:v>
      </x:c>
      <x:c r="F1257" s="10">
        <x:v>2025</x:v>
      </x:c>
      <x:c r="G1257" s="10"/>
      <x:c r="H1257" s="10" t="s">
        <x:v>263</x:v>
      </x:c>
      <x:c r="I1257" s="10" t="s">
        <x:v>264</x:v>
      </x:c>
      <x:c r="J1257" s="10" t="s">
        <x:v>284</x:v>
      </x:c>
      <x:c r="K1257" s="10" t="s">
        <x:v>54</x:v>
      </x:c>
      <x:c r="L1257" s="10" t="s">
        <x:v>285</x:v>
      </x:c>
      <x:c r="M1257" s="10" t="s">
        <x:v>255</x:v>
      </x:c>
      <x:c r="N1257" s="13">
        <x:v>8.3333333300000006E-2</x:v>
      </x:c>
      <x:c r="O1257" s="13">
        <x:v>0.11111111110000001</x:v>
      </x:c>
      <x:c r="P1257" s="13">
        <x:v>9.2592592999999994E-3</x:v>
      </x:c>
      <x:c r="Q1257" s="11" t="b">
        <x:v>0</x:v>
      </x:c>
      <x:c r="R1257" s="10"/>
      <x:c r="S1257" s="10"/>
      <x:c r="T1257" s="12" t="n">
        <x:f t="shared" ca="1" si="86">(COUNTIF($D$1244:$D$1270,"&lt;"&amp;D1257)+(COUNTIF($D$1244:$D$1270,"="&amp;D1257)-1)/2)/26*100</x:f>
        <x:v>15.384615384615385</x:v>
      </x:c>
      <x:c r="U1257" s="12" t="n">
        <x:f t="shared" ca="1" si="84">T1257*N1257</x:f>
        <x:v>1.2820512815384617</x:v>
      </x:c>
      <x:c r="V1257" s="12" t="n">
        <x:f t="shared" ca="1" si="85">U1257/9</x:f>
        <x:v>0.14245014239316242</x:v>
      </x:c>
    </x:row>
    <x:row r="1258">
      <x:c r="A1258" s="10" t="s">
        <x:v>283</x:v>
      </x:c>
      <x:c r="B1258" s="10" t="s">
        <x:v>83</x:v>
      </x:c>
      <x:c r="C1258" s="10" t="s">
        <x:v>84</x:v>
      </x:c>
      <x:c r="D1258" s="12">
        <x:v>3.052</x:v>
      </x:c>
      <x:c r="E1258" s="10" t="s">
        <x:v>262</x:v>
      </x:c>
      <x:c r="F1258" s="10">
        <x:v>2025</x:v>
      </x:c>
      <x:c r="G1258" s="10"/>
      <x:c r="H1258" s="10" t="s">
        <x:v>263</x:v>
      </x:c>
      <x:c r="I1258" s="10" t="s">
        <x:v>264</x:v>
      </x:c>
      <x:c r="J1258" s="10" t="s">
        <x:v>284</x:v>
      </x:c>
      <x:c r="K1258" s="10" t="s">
        <x:v>54</x:v>
      </x:c>
      <x:c r="L1258" s="10" t="s">
        <x:v>285</x:v>
      </x:c>
      <x:c r="M1258" s="10" t="s">
        <x:v>255</x:v>
      </x:c>
      <x:c r="N1258" s="13">
        <x:v>8.3333333300000006E-2</x:v>
      </x:c>
      <x:c r="O1258" s="13">
        <x:v>0.11111111110000001</x:v>
      </x:c>
      <x:c r="P1258" s="13">
        <x:v>9.2592592999999994E-3</x:v>
      </x:c>
      <x:c r="Q1258" s="11" t="b">
        <x:v>0</x:v>
      </x:c>
      <x:c r="R1258" s="10"/>
      <x:c r="S1258" s="10"/>
      <x:c r="T1258" s="12" t="n">
        <x:f t="shared" ca="1" si="86">(COUNTIF($D$1244:$D$1270,"&lt;"&amp;D1258)+(COUNTIF($D$1244:$D$1270,"="&amp;D1258)-1)/2)/26*100</x:f>
        <x:v>26.923076923076923</x:v>
      </x:c>
      <x:c r="U1258" s="12" t="n">
        <x:f t="shared" ca="1" si="84">T1258*N1258</x:f>
        <x:v>2.2435897426923077</x:v>
      </x:c>
      <x:c r="V1258" s="12" t="n">
        <x:f t="shared" ca="1" si="85">U1258/9</x:f>
        <x:v>0.2492877491880342</x:v>
      </x:c>
    </x:row>
    <x:row r="1259">
      <x:c r="A1259" s="10" t="s">
        <x:v>283</x:v>
      </x:c>
      <x:c r="B1259" s="10" t="s">
        <x:v>85</x:v>
      </x:c>
      <x:c r="C1259" s="10" t="s">
        <x:v>86</x:v>
      </x:c>
      <x:c r="D1259" s="12">
        <x:v>3.1869999999999998</x:v>
      </x:c>
      <x:c r="E1259" s="10" t="s">
        <x:v>262</x:v>
      </x:c>
      <x:c r="F1259" s="10">
        <x:v>2025</x:v>
      </x:c>
      <x:c r="G1259" s="10"/>
      <x:c r="H1259" s="10" t="s">
        <x:v>263</x:v>
      </x:c>
      <x:c r="I1259" s="10" t="s">
        <x:v>264</x:v>
      </x:c>
      <x:c r="J1259" s="10" t="s">
        <x:v>284</x:v>
      </x:c>
      <x:c r="K1259" s="10" t="s">
        <x:v>54</x:v>
      </x:c>
      <x:c r="L1259" s="10" t="s">
        <x:v>285</x:v>
      </x:c>
      <x:c r="M1259" s="10" t="s">
        <x:v>255</x:v>
      </x:c>
      <x:c r="N1259" s="13">
        <x:v>8.3333333300000006E-2</x:v>
      </x:c>
      <x:c r="O1259" s="13">
        <x:v>0.11111111110000001</x:v>
      </x:c>
      <x:c r="P1259" s="13">
        <x:v>9.2592592999999994E-3</x:v>
      </x:c>
      <x:c r="Q1259" s="11" t="b">
        <x:v>0</x:v>
      </x:c>
      <x:c r="R1259" s="10"/>
      <x:c r="S1259" s="10"/>
      <x:c r="T1259" s="12" t="n">
        <x:f t="shared" ca="1" si="86">(COUNTIF($D$1244:$D$1270,"&lt;"&amp;D1259)+(COUNTIF($D$1244:$D$1270,"="&amp;D1259)-1)/2)/26*100</x:f>
        <x:v>38.46153846153847</x:v>
      </x:c>
      <x:c r="U1259" s="12" t="n">
        <x:f t="shared" ca="1" si="84">T1259*N1259</x:f>
        <x:v>3.2051282038461544</x:v>
      </x:c>
      <x:c r="V1259" s="12" t="n">
        <x:f t="shared" ca="1" si="85">U1259/9</x:f>
        <x:v>0.35612535598290607</x:v>
      </x:c>
    </x:row>
    <x:row r="1260">
      <x:c r="A1260" s="10" t="s">
        <x:v>283</x:v>
      </x:c>
      <x:c r="B1260" s="10" t="s">
        <x:v>87</x:v>
      </x:c>
      <x:c r="C1260" s="10" t="s">
        <x:v>88</x:v>
      </x:c>
      <x:c r="D1260" s="12">
        <x:v>3.254</x:v>
      </x:c>
      <x:c r="E1260" s="10" t="s">
        <x:v>262</x:v>
      </x:c>
      <x:c r="F1260" s="10">
        <x:v>2025</x:v>
      </x:c>
      <x:c r="G1260" s="10"/>
      <x:c r="H1260" s="10" t="s">
        <x:v>263</x:v>
      </x:c>
      <x:c r="I1260" s="10" t="s">
        <x:v>264</x:v>
      </x:c>
      <x:c r="J1260" s="10" t="s">
        <x:v>284</x:v>
      </x:c>
      <x:c r="K1260" s="10" t="s">
        <x:v>54</x:v>
      </x:c>
      <x:c r="L1260" s="10" t="s">
        <x:v>285</x:v>
      </x:c>
      <x:c r="M1260" s="10" t="s">
        <x:v>255</x:v>
      </x:c>
      <x:c r="N1260" s="13">
        <x:v>8.3333333300000006E-2</x:v>
      </x:c>
      <x:c r="O1260" s="13">
        <x:v>0.11111111110000001</x:v>
      </x:c>
      <x:c r="P1260" s="13">
        <x:v>9.2592592999999994E-3</x:v>
      </x:c>
      <x:c r="Q1260" s="11" t="b">
        <x:v>0</x:v>
      </x:c>
      <x:c r="R1260" s="10"/>
      <x:c r="S1260" s="10"/>
      <x:c r="T1260" s="12" t="n">
        <x:f t="shared" ca="1" si="86">(COUNTIF($D$1244:$D$1270,"&lt;"&amp;D1260)+(COUNTIF($D$1244:$D$1270,"="&amp;D1260)-1)/2)/26*100</x:f>
        <x:v>46.15384615384615</x:v>
      </x:c>
      <x:c r="U1260" s="12" t="n">
        <x:f t="shared" ca="1" si="84">T1260*N1260</x:f>
        <x:v>3.846153844615385</x:v>
      </x:c>
      <x:c r="V1260" s="12" t="n">
        <x:f t="shared" ca="1" si="85">U1260/9</x:f>
        <x:v>0.42735042717948724</x:v>
      </x:c>
    </x:row>
    <x:row r="1261">
      <x:c r="A1261" s="10" t="s">
        <x:v>283</x:v>
      </x:c>
      <x:c r="B1261" s="10" t="s">
        <x:v>89</x:v>
      </x:c>
      <x:c r="C1261" s="10" t="s">
        <x:v>90</x:v>
      </x:c>
      <x:c r="D1261" s="12">
        <x:v>3.8849999999999998</x:v>
      </x:c>
      <x:c r="E1261" s="10" t="s">
        <x:v>262</x:v>
      </x:c>
      <x:c r="F1261" s="10">
        <x:v>2025</x:v>
      </x:c>
      <x:c r="G1261" s="10"/>
      <x:c r="H1261" s="10" t="s">
        <x:v>263</x:v>
      </x:c>
      <x:c r="I1261" s="10" t="s">
        <x:v>264</x:v>
      </x:c>
      <x:c r="J1261" s="10" t="s">
        <x:v>284</x:v>
      </x:c>
      <x:c r="K1261" s="10" t="s">
        <x:v>54</x:v>
      </x:c>
      <x:c r="L1261" s="10" t="s">
        <x:v>285</x:v>
      </x:c>
      <x:c r="M1261" s="10" t="s">
        <x:v>255</x:v>
      </x:c>
      <x:c r="N1261" s="13">
        <x:v>8.3333333300000006E-2</x:v>
      </x:c>
      <x:c r="O1261" s="13">
        <x:v>0.11111111110000001</x:v>
      </x:c>
      <x:c r="P1261" s="13">
        <x:v>9.2592592999999994E-3</x:v>
      </x:c>
      <x:c r="Q1261" s="11" t="b">
        <x:v>0</x:v>
      </x:c>
      <x:c r="R1261" s="10"/>
      <x:c r="S1261" s="10"/>
      <x:c r="T1261" s="12" t="n">
        <x:f t="shared" ca="1" si="86">(COUNTIF($D$1244:$D$1270,"&lt;"&amp;D1261)+(COUNTIF($D$1244:$D$1270,"="&amp;D1261)-1)/2)/26*100</x:f>
        <x:v>92.3076923076923</x:v>
      </x:c>
      <x:c r="U1261" s="12" t="n">
        <x:f t="shared" ca="1" si="84">T1261*N1261</x:f>
        <x:v>7.69230768923077</x:v>
      </x:c>
      <x:c r="V1261" s="12" t="n">
        <x:f t="shared" ca="1" si="85">U1261/9</x:f>
        <x:v>0.8547008543589745</x:v>
      </x:c>
    </x:row>
    <x:row r="1262">
      <x:c r="A1262" s="10" t="s">
        <x:v>283</x:v>
      </x:c>
      <x:c r="B1262" s="10" t="s">
        <x:v>91</x:v>
      </x:c>
      <x:c r="C1262" s="10" t="s">
        <x:v>92</x:v>
      </x:c>
      <x:c r="D1262" s="12">
        <x:v>3.177</x:v>
      </x:c>
      <x:c r="E1262" s="10" t="s">
        <x:v>262</x:v>
      </x:c>
      <x:c r="F1262" s="10">
        <x:v>2025</x:v>
      </x:c>
      <x:c r="G1262" s="10"/>
      <x:c r="H1262" s="10" t="s">
        <x:v>263</x:v>
      </x:c>
      <x:c r="I1262" s="10" t="s">
        <x:v>264</x:v>
      </x:c>
      <x:c r="J1262" s="10" t="s">
        <x:v>284</x:v>
      </x:c>
      <x:c r="K1262" s="10" t="s">
        <x:v>54</x:v>
      </x:c>
      <x:c r="L1262" s="10" t="s">
        <x:v>285</x:v>
      </x:c>
      <x:c r="M1262" s="10" t="s">
        <x:v>255</x:v>
      </x:c>
      <x:c r="N1262" s="13">
        <x:v>8.3333333300000006E-2</x:v>
      </x:c>
      <x:c r="O1262" s="13">
        <x:v>0.11111111110000001</x:v>
      </x:c>
      <x:c r="P1262" s="13">
        <x:v>9.2592592999999994E-3</x:v>
      </x:c>
      <x:c r="Q1262" s="11" t="b">
        <x:v>0</x:v>
      </x:c>
      <x:c r="R1262" s="10"/>
      <x:c r="S1262" s="10"/>
      <x:c r="T1262" s="12" t="n">
        <x:f t="shared" ca="1" si="86">(COUNTIF($D$1244:$D$1270,"&lt;"&amp;D1262)+(COUNTIF($D$1244:$D$1270,"="&amp;D1262)-1)/2)/26*100</x:f>
        <x:v>34.61538461538461</x:v>
      </x:c>
      <x:c r="U1262" s="12" t="n">
        <x:f t="shared" ca="1" si="84">T1262*N1262</x:f>
        <x:v>2.8846153834615387</x:v>
      </x:c>
      <x:c r="V1262" s="12" t="n">
        <x:f t="shared" ca="1" si="85">U1262/9</x:f>
        <x:v>0.3205128203846154</x:v>
      </x:c>
    </x:row>
    <x:row r="1263">
      <x:c r="A1263" s="10" t="s">
        <x:v>283</x:v>
      </x:c>
      <x:c r="B1263" s="10" t="s">
        <x:v>93</x:v>
      </x:c>
      <x:c r="C1263" s="10" t="s">
        <x:v>94</x:v>
      </x:c>
      <x:c r="D1263" s="12">
        <x:v>2.6160000000000001</x:v>
      </x:c>
      <x:c r="E1263" s="10" t="s">
        <x:v>262</x:v>
      </x:c>
      <x:c r="F1263" s="10">
        <x:v>2025</x:v>
      </x:c>
      <x:c r="G1263" s="10"/>
      <x:c r="H1263" s="10" t="s">
        <x:v>263</x:v>
      </x:c>
      <x:c r="I1263" s="10" t="s">
        <x:v>264</x:v>
      </x:c>
      <x:c r="J1263" s="10" t="s">
        <x:v>284</x:v>
      </x:c>
      <x:c r="K1263" s="10" t="s">
        <x:v>54</x:v>
      </x:c>
      <x:c r="L1263" s="10" t="s">
        <x:v>285</x:v>
      </x:c>
      <x:c r="M1263" s="10" t="s">
        <x:v>255</x:v>
      </x:c>
      <x:c r="N1263" s="13">
        <x:v>8.3333333300000006E-2</x:v>
      </x:c>
      <x:c r="O1263" s="13">
        <x:v>0.11111111110000001</x:v>
      </x:c>
      <x:c r="P1263" s="13">
        <x:v>9.2592592999999994E-3</x:v>
      </x:c>
      <x:c r="Q1263" s="11" t="b">
        <x:v>0</x:v>
      </x:c>
      <x:c r="R1263" s="10"/>
      <x:c r="S1263" s="10"/>
      <x:c r="T1263" s="12" t="n">
        <x:f t="shared" ca="1" si="86">(COUNTIF($D$1244:$D$1270,"&lt;"&amp;D1263)+(COUNTIF($D$1244:$D$1270,"="&amp;D1263)-1)/2)/26*100</x:f>
        <x:v>11.538461538461538</x:v>
      </x:c>
      <x:c r="U1263" s="12" t="n">
        <x:f t="shared" ca="1" si="84">T1263*N1263</x:f>
        <x:v>0.9615384611538462</x:v>
      </x:c>
      <x:c r="V1263" s="12" t="n">
        <x:f t="shared" ca="1" si="85">U1263/9</x:f>
        <x:v>0.10683760679487181</x:v>
      </x:c>
    </x:row>
    <x:row r="1264">
      <x:c r="A1264" s="10" t="s">
        <x:v>283</x:v>
      </x:c>
      <x:c r="B1264" s="10" t="s">
        <x:v>95</x:v>
      </x:c>
      <x:c r="C1264" s="10" t="s">
        <x:v>96</x:v>
      </x:c>
      <x:c r="D1264" s="12">
        <x:v>3.9689999999999999</x:v>
      </x:c>
      <x:c r="E1264" s="10" t="s">
        <x:v>262</x:v>
      </x:c>
      <x:c r="F1264" s="10">
        <x:v>2025</x:v>
      </x:c>
      <x:c r="G1264" s="10"/>
      <x:c r="H1264" s="10" t="s">
        <x:v>263</x:v>
      </x:c>
      <x:c r="I1264" s="10" t="s">
        <x:v>264</x:v>
      </x:c>
      <x:c r="J1264" s="10" t="s">
        <x:v>284</x:v>
      </x:c>
      <x:c r="K1264" s="10" t="s">
        <x:v>54</x:v>
      </x:c>
      <x:c r="L1264" s="10" t="s">
        <x:v>285</x:v>
      </x:c>
      <x:c r="M1264" s="10" t="s">
        <x:v>255</x:v>
      </x:c>
      <x:c r="N1264" s="13">
        <x:v>8.3333333300000006E-2</x:v>
      </x:c>
      <x:c r="O1264" s="13">
        <x:v>0.11111111110000001</x:v>
      </x:c>
      <x:c r="P1264" s="13">
        <x:v>9.2592592999999994E-3</x:v>
      </x:c>
      <x:c r="Q1264" s="11" t="b">
        <x:v>0</x:v>
      </x:c>
      <x:c r="R1264" s="10"/>
      <x:c r="S1264" s="10"/>
      <x:c r="T1264" s="12" t="n">
        <x:f t="shared" ca="1" si="86">(COUNTIF($D$1244:$D$1270,"&lt;"&amp;D1264)+(COUNTIF($D$1244:$D$1270,"="&amp;D1264)-1)/2)/26*100</x:f>
        <x:v>100</x:v>
      </x:c>
      <x:c r="U1264" s="12" t="n">
        <x:f t="shared" ca="1" si="84">T1264*N1264</x:f>
        <x:v>8.33333333</x:v>
      </x:c>
      <x:c r="V1264" s="12" t="n">
        <x:f t="shared" ca="1" si="85">U1264/9</x:f>
        <x:v>0.9259259255555556</x:v>
      </x:c>
    </x:row>
    <x:row r="1265">
      <x:c r="A1265" s="10" t="s">
        <x:v>283</x:v>
      </x:c>
      <x:c r="B1265" s="10" t="s">
        <x:v>97</x:v>
      </x:c>
      <x:c r="C1265" s="10" t="s">
        <x:v>98</x:v>
      </x:c>
      <x:c r="D1265" s="12">
        <x:v>3.0720000000000001</x:v>
      </x:c>
      <x:c r="E1265" s="10" t="s">
        <x:v>262</x:v>
      </x:c>
      <x:c r="F1265" s="10">
        <x:v>2025</x:v>
      </x:c>
      <x:c r="G1265" s="10"/>
      <x:c r="H1265" s="10" t="s">
        <x:v>263</x:v>
      </x:c>
      <x:c r="I1265" s="10" t="s">
        <x:v>264</x:v>
      </x:c>
      <x:c r="J1265" s="10" t="s">
        <x:v>284</x:v>
      </x:c>
      <x:c r="K1265" s="10" t="s">
        <x:v>54</x:v>
      </x:c>
      <x:c r="L1265" s="10" t="s">
        <x:v>285</x:v>
      </x:c>
      <x:c r="M1265" s="10" t="s">
        <x:v>255</x:v>
      </x:c>
      <x:c r="N1265" s="13">
        <x:v>8.3333333300000006E-2</x:v>
      </x:c>
      <x:c r="O1265" s="13">
        <x:v>0.11111111110000001</x:v>
      </x:c>
      <x:c r="P1265" s="13">
        <x:v>9.2592592999999994E-3</x:v>
      </x:c>
      <x:c r="Q1265" s="11" t="b">
        <x:v>0</x:v>
      </x:c>
      <x:c r="R1265" s="10"/>
      <x:c r="S1265" s="10"/>
      <x:c r="T1265" s="12" t="n">
        <x:f t="shared" ca="1" si="86">(COUNTIF($D$1244:$D$1270,"&lt;"&amp;D1265)+(COUNTIF($D$1244:$D$1270,"="&amp;D1265)-1)/2)/26*100</x:f>
        <x:v>30.76923076923077</x:v>
      </x:c>
      <x:c r="U1265" s="12" t="n">
        <x:f t="shared" ca="1" si="84">T1265*N1265</x:f>
        <x:v>2.5641025630769234</x:v>
      </x:c>
      <x:c r="V1265" s="12" t="n">
        <x:f t="shared" ca="1" si="85">U1265/9</x:f>
        <x:v>0.28490028478632484</x:v>
      </x:c>
    </x:row>
    <x:row r="1266">
      <x:c r="A1266" s="10" t="s">
        <x:v>283</x:v>
      </x:c>
      <x:c r="B1266" s="10" t="s">
        <x:v>99</x:v>
      </x:c>
      <x:c r="C1266" s="10" t="s">
        <x:v>100</x:v>
      </x:c>
      <x:c r="D1266" s="12">
        <x:v>3.7959999999999998</x:v>
      </x:c>
      <x:c r="E1266" s="10" t="s">
        <x:v>262</x:v>
      </x:c>
      <x:c r="F1266" s="10">
        <x:v>2025</x:v>
      </x:c>
      <x:c r="G1266" s="10"/>
      <x:c r="H1266" s="10" t="s">
        <x:v>263</x:v>
      </x:c>
      <x:c r="I1266" s="10" t="s">
        <x:v>264</x:v>
      </x:c>
      <x:c r="J1266" s="10" t="s">
        <x:v>284</x:v>
      </x:c>
      <x:c r="K1266" s="10" t="s">
        <x:v>54</x:v>
      </x:c>
      <x:c r="L1266" s="10" t="s">
        <x:v>285</x:v>
      </x:c>
      <x:c r="M1266" s="10" t="s">
        <x:v>255</x:v>
      </x:c>
      <x:c r="N1266" s="13">
        <x:v>8.3333333300000006E-2</x:v>
      </x:c>
      <x:c r="O1266" s="13">
        <x:v>0.11111111110000001</x:v>
      </x:c>
      <x:c r="P1266" s="13">
        <x:v>9.2592592999999994E-3</x:v>
      </x:c>
      <x:c r="Q1266" s="11" t="b">
        <x:v>0</x:v>
      </x:c>
      <x:c r="R1266" s="10"/>
      <x:c r="S1266" s="10"/>
      <x:c r="T1266" s="12" t="n">
        <x:f t="shared" ca="1" si="86">(COUNTIF($D$1244:$D$1270,"&lt;"&amp;D1266)+(COUNTIF($D$1244:$D$1270,"="&amp;D1266)-1)/2)/26*100</x:f>
        <x:v>80.76923076923077</x:v>
      </x:c>
      <x:c r="U1266" s="12" t="n">
        <x:f t="shared" ca="1" si="84">T1266*N1266</x:f>
        <x:v>6.730769228076924</x:v>
      </x:c>
      <x:c r="V1266" s="12" t="n">
        <x:f t="shared" ca="1" si="85">U1266/9</x:f>
        <x:v>0.7478632475641027</x:v>
      </x:c>
    </x:row>
    <x:row r="1267">
      <x:c r="A1267" s="10" t="s">
        <x:v>283</x:v>
      </x:c>
      <x:c r="B1267" s="10" t="s">
        <x:v>101</x:v>
      </x:c>
      <x:c r="C1267" s="10" t="s">
        <x:v>102</x:v>
      </x:c>
      <x:c r="D1267" s="12">
        <x:v>2.4500000000000002</x:v>
      </x:c>
      <x:c r="E1267" s="10" t="s">
        <x:v>262</x:v>
      </x:c>
      <x:c r="F1267" s="10">
        <x:v>2025</x:v>
      </x:c>
      <x:c r="G1267" s="10"/>
      <x:c r="H1267" s="10" t="s">
        <x:v>263</x:v>
      </x:c>
      <x:c r="I1267" s="10" t="s">
        <x:v>264</x:v>
      </x:c>
      <x:c r="J1267" s="10" t="s">
        <x:v>284</x:v>
      </x:c>
      <x:c r="K1267" s="10" t="s">
        <x:v>54</x:v>
      </x:c>
      <x:c r="L1267" s="10" t="s">
        <x:v>285</x:v>
      </x:c>
      <x:c r="M1267" s="10" t="s">
        <x:v>255</x:v>
      </x:c>
      <x:c r="N1267" s="13">
        <x:v>8.3333333300000006E-2</x:v>
      </x:c>
      <x:c r="O1267" s="13">
        <x:v>0.11111111110000001</x:v>
      </x:c>
      <x:c r="P1267" s="13">
        <x:v>9.2592592999999994E-3</x:v>
      </x:c>
      <x:c r="Q1267" s="11" t="b">
        <x:v>0</x:v>
      </x:c>
      <x:c r="R1267" s="10"/>
      <x:c r="S1267" s="10"/>
      <x:c r="T1267" s="12" t="n">
        <x:f t="shared" ca="1" si="86">(COUNTIF($D$1244:$D$1270,"&lt;"&amp;D1267)+(COUNTIF($D$1244:$D$1270,"="&amp;D1267)-1)/2)/26*100</x:f>
        <x:v>7.6923076923076925</x:v>
      </x:c>
      <x:c r="U1267" s="12" t="n">
        <x:f t="shared" ca="1" si="84">T1267*N1267</x:f>
        <x:v>0.6410256407692309</x:v>
      </x:c>
      <x:c r="V1267" s="12" t="n">
        <x:f t="shared" ca="1" si="85">U1267/9</x:f>
        <x:v>0.07122507119658121</x:v>
      </x:c>
    </x:row>
    <x:row r="1268">
      <x:c r="A1268" s="10" t="s">
        <x:v>283</x:v>
      </x:c>
      <x:c r="B1268" s="10" t="s">
        <x:v>103</x:v>
      </x:c>
      <x:c r="C1268" s="10" t="s">
        <x:v>104</x:v>
      </x:c>
      <x:c r="D1268" s="12">
        <x:v>3.702</x:v>
      </x:c>
      <x:c r="E1268" s="10" t="s">
        <x:v>262</x:v>
      </x:c>
      <x:c r="F1268" s="10">
        <x:v>2025</x:v>
      </x:c>
      <x:c r="G1268" s="10"/>
      <x:c r="H1268" s="10" t="s">
        <x:v>263</x:v>
      </x:c>
      <x:c r="I1268" s="10" t="s">
        <x:v>264</x:v>
      </x:c>
      <x:c r="J1268" s="10" t="s">
        <x:v>284</x:v>
      </x:c>
      <x:c r="K1268" s="10" t="s">
        <x:v>54</x:v>
      </x:c>
      <x:c r="L1268" s="10" t="s">
        <x:v>285</x:v>
      </x:c>
      <x:c r="M1268" s="10" t="s">
        <x:v>255</x:v>
      </x:c>
      <x:c r="N1268" s="13">
        <x:v>8.3333333300000006E-2</x:v>
      </x:c>
      <x:c r="O1268" s="13">
        <x:v>0.11111111110000001</x:v>
      </x:c>
      <x:c r="P1268" s="13">
        <x:v>9.2592592999999994E-3</x:v>
      </x:c>
      <x:c r="Q1268" s="11" t="b">
        <x:v>0</x:v>
      </x:c>
      <x:c r="R1268" s="10"/>
      <x:c r="S1268" s="10"/>
      <x:c r="T1268" s="12" t="n">
        <x:f t="shared" ca="1" si="86">(COUNTIF($D$1244:$D$1270,"&lt;"&amp;D1268)+(COUNTIF($D$1244:$D$1270,"="&amp;D1268)-1)/2)/26*100</x:f>
        <x:v>65.38461538461539</x:v>
      </x:c>
      <x:c r="U1268" s="12" t="n">
        <x:f t="shared" ca="1" si="84">T1268*N1268</x:f>
        <x:v>5.448717946538462</x:v>
      </x:c>
      <x:c r="V1268" s="12" t="n">
        <x:f t="shared" ca="1" si="85">U1268/9</x:f>
        <x:v>0.6054131051709403</x:v>
      </x:c>
    </x:row>
    <x:row r="1269">
      <x:c r="A1269" s="10" t="s">
        <x:v>283</x:v>
      </x:c>
      <x:c r="B1269" s="10" t="s">
        <x:v>105</x:v>
      </x:c>
      <x:c r="C1269" s="10" t="s">
        <x:v>106</x:v>
      </x:c>
      <x:c r="D1269" s="12">
        <x:v>3.226</x:v>
      </x:c>
      <x:c r="E1269" s="10" t="s">
        <x:v>262</x:v>
      </x:c>
      <x:c r="F1269" s="10">
        <x:v>2025</x:v>
      </x:c>
      <x:c r="G1269" s="10"/>
      <x:c r="H1269" s="10" t="s">
        <x:v>263</x:v>
      </x:c>
      <x:c r="I1269" s="10" t="s">
        <x:v>264</x:v>
      </x:c>
      <x:c r="J1269" s="10" t="s">
        <x:v>284</x:v>
      </x:c>
      <x:c r="K1269" s="10" t="s">
        <x:v>54</x:v>
      </x:c>
      <x:c r="L1269" s="10" t="s">
        <x:v>285</x:v>
      </x:c>
      <x:c r="M1269" s="10" t="s">
        <x:v>255</x:v>
      </x:c>
      <x:c r="N1269" s="13">
        <x:v>8.3333333300000006E-2</x:v>
      </x:c>
      <x:c r="O1269" s="13">
        <x:v>0.11111111110000001</x:v>
      </x:c>
      <x:c r="P1269" s="13">
        <x:v>9.2592592999999994E-3</x:v>
      </x:c>
      <x:c r="Q1269" s="11" t="b">
        <x:v>0</x:v>
      </x:c>
      <x:c r="R1269" s="10"/>
      <x:c r="S1269" s="10"/>
      <x:c r="T1269" s="12" t="n">
        <x:f t="shared" ca="1" si="86">(COUNTIF($D$1244:$D$1270,"&lt;"&amp;D1269)+(COUNTIF($D$1244:$D$1270,"="&amp;D1269)-1)/2)/26*100</x:f>
        <x:v>42.30769230769231</x:v>
      </x:c>
      <x:c r="U1269" s="12" t="n">
        <x:f t="shared" ca="1" si="84">T1269*N1269</x:f>
        <x:v>3.525641024230769</x:v>
      </x:c>
      <x:c r="V1269" s="12" t="n">
        <x:f t="shared" ca="1" si="85">U1269/9</x:f>
        <x:v>0.3917378915811966</x:v>
      </x:c>
    </x:row>
    <x:row r="1270">
      <x:c r="A1270" s="10" t="s">
        <x:v>283</x:v>
      </x:c>
      <x:c r="B1270" s="10" t="s">
        <x:v>107</x:v>
      </x:c>
      <x:c r="C1270" s="10" t="s">
        <x:v>108</x:v>
      </x:c>
      <x:c r="D1270" s="12">
        <x:v>3.2879999999999998</x:v>
      </x:c>
      <x:c r="E1270" s="10" t="s">
        <x:v>262</x:v>
      </x:c>
      <x:c r="F1270" s="10">
        <x:v>2025</x:v>
      </x:c>
      <x:c r="G1270" s="10"/>
      <x:c r="H1270" s="10" t="s">
        <x:v>263</x:v>
      </x:c>
      <x:c r="I1270" s="10" t="s">
        <x:v>264</x:v>
      </x:c>
      <x:c r="J1270" s="10" t="s">
        <x:v>284</x:v>
      </x:c>
      <x:c r="K1270" s="10" t="s">
        <x:v>54</x:v>
      </x:c>
      <x:c r="L1270" s="10" t="s">
        <x:v>285</x:v>
      </x:c>
      <x:c r="M1270" s="10" t="s">
        <x:v>255</x:v>
      </x:c>
      <x:c r="N1270" s="13">
        <x:v>8.3333333300000006E-2</x:v>
      </x:c>
      <x:c r="O1270" s="13">
        <x:v>0.11111111110000001</x:v>
      </x:c>
      <x:c r="P1270" s="13">
        <x:v>9.2592592999999994E-3</x:v>
      </x:c>
      <x:c r="Q1270" s="11" t="b">
        <x:v>0</x:v>
      </x:c>
      <x:c r="R1270" s="10"/>
      <x:c r="S1270" s="10"/>
      <x:c r="T1270" s="12" t="n">
        <x:f t="shared" ca="1" si="86">(COUNTIF($D$1244:$D$1270,"&lt;"&amp;D1270)+(COUNTIF($D$1244:$D$1270,"="&amp;D1270)-1)/2)/26*100</x:f>
        <x:v>50</x:v>
      </x:c>
      <x:c r="U1270" s="12" t="n">
        <x:f t="shared" ca="1" si="84">T1270*N1270</x:f>
        <x:v>4.166666665</x:v>
      </x:c>
      <x:c r="V1270" s="12" t="n">
        <x:f t="shared" ca="1" si="85">U1270/9</x:f>
        <x:v>0.4629629627777778</x:v>
      </x:c>
    </x:row>
    <x:row r="1271">
      <x:c r="A1271" s="10" t="s">
        <x:v>286</x:v>
      </x:c>
      <x:c r="B1271" s="10" t="s">
        <x:v>48</x:v>
      </x:c>
      <x:c r="C1271" s="10" t="s">
        <x:v>49</x:v>
      </x:c>
      <x:c r="D1271" s="12">
        <x:v>2.17</x:v>
      </x:c>
      <x:c r="E1271" s="10" t="s">
        <x:v>262</x:v>
      </x:c>
      <x:c r="F1271" s="10">
        <x:v>2025</x:v>
      </x:c>
      <x:c r="G1271" s="10"/>
      <x:c r="H1271" s="10" t="s">
        <x:v>263</x:v>
      </x:c>
      <x:c r="I1271" s="10" t="s">
        <x:v>264</x:v>
      </x:c>
      <x:c r="J1271" s="10" t="s">
        <x:v>287</x:v>
      </x:c>
      <x:c r="K1271" s="10" t="s">
        <x:v>54</x:v>
      </x:c>
      <x:c r="L1271" s="10" t="s">
        <x:v>285</x:v>
      </x:c>
      <x:c r="M1271" s="10" t="s">
        <x:v>255</x:v>
      </x:c>
      <x:c r="N1271" s="13">
        <x:v>8.3333333300000006E-2</x:v>
      </x:c>
      <x:c r="O1271" s="13">
        <x:v>0.11111111110000001</x:v>
      </x:c>
      <x:c r="P1271" s="13">
        <x:v>9.2592592999999994E-3</x:v>
      </x:c>
      <x:c r="Q1271" s="11" t="b">
        <x:v>0</x:v>
      </x:c>
      <x:c r="R1271" s="10"/>
      <x:c r="S1271" s="10"/>
      <x:c r="T1271" s="12" t="n">
        <x:f t="shared" ref="T1271:T1297" ca="1" si="87">(COUNTIF($D$1271:$D$1297,"&lt;"&amp;D1271)+(COUNTIF($D$1271:$D$1297,"="&amp;D1271)-1)/2)/26*100</x:f>
        <x:v>61.53846153846154</x:v>
      </x:c>
      <x:c r="U1271" s="12" t="n">
        <x:f t="shared" ca="1" si="84">T1271*N1271</x:f>
        <x:v>5.128205126153847</x:v>
      </x:c>
      <x:c r="V1271" s="12" t="n">
        <x:f t="shared" ca="1" si="85">U1271/9</x:f>
        <x:v>0.5698005695726497</x:v>
      </x:c>
    </x:row>
    <x:row r="1272">
      <x:c r="A1272" s="10" t="s">
        <x:v>286</x:v>
      </x:c>
      <x:c r="B1272" s="10" t="s">
        <x:v>57</x:v>
      </x:c>
      <x:c r="C1272" s="10" t="s">
        <x:v>58</x:v>
      </x:c>
      <x:c r="D1272" s="12">
        <x:v>1.661</x:v>
      </x:c>
      <x:c r="E1272" s="10" t="s">
        <x:v>262</x:v>
      </x:c>
      <x:c r="F1272" s="10">
        <x:v>2025</x:v>
      </x:c>
      <x:c r="G1272" s="10"/>
      <x:c r="H1272" s="10" t="s">
        <x:v>263</x:v>
      </x:c>
      <x:c r="I1272" s="10" t="s">
        <x:v>264</x:v>
      </x:c>
      <x:c r="J1272" s="10" t="s">
        <x:v>287</x:v>
      </x:c>
      <x:c r="K1272" s="10" t="s">
        <x:v>54</x:v>
      </x:c>
      <x:c r="L1272" s="10" t="s">
        <x:v>285</x:v>
      </x:c>
      <x:c r="M1272" s="10" t="s">
        <x:v>255</x:v>
      </x:c>
      <x:c r="N1272" s="13">
        <x:v>8.3333333300000006E-2</x:v>
      </x:c>
      <x:c r="O1272" s="13">
        <x:v>0.11111111110000001</x:v>
      </x:c>
      <x:c r="P1272" s="13">
        <x:v>9.2592592999999994E-3</x:v>
      </x:c>
      <x:c r="Q1272" s="11" t="b">
        <x:v>0</x:v>
      </x:c>
      <x:c r="R1272" s="10"/>
      <x:c r="S1272" s="10"/>
      <x:c r="T1272" s="12" t="n">
        <x:f t="shared" ca="1" si="87">(COUNTIF($D$1271:$D$1297,"&lt;"&amp;D1272)+(COUNTIF($D$1271:$D$1297,"="&amp;D1272)-1)/2)/26*100</x:f>
        <x:v>30.76923076923077</x:v>
      </x:c>
      <x:c r="U1272" s="12" t="n">
        <x:f t="shared" ca="1" si="84">T1272*N1272</x:f>
        <x:v>2.5641025630769234</x:v>
      </x:c>
      <x:c r="V1272" s="12" t="n">
        <x:f t="shared" ca="1" si="85">U1272/9</x:f>
        <x:v>0.28490028478632484</x:v>
      </x:c>
    </x:row>
    <x:row r="1273">
      <x:c r="A1273" s="10" t="s">
        <x:v>286</x:v>
      </x:c>
      <x:c r="B1273" s="10" t="s">
        <x:v>59</x:v>
      </x:c>
      <x:c r="C1273" s="10" t="s">
        <x:v>60</x:v>
      </x:c>
      <x:c r="D1273" s="12">
        <x:v>1.129</x:v>
      </x:c>
      <x:c r="E1273" s="10" t="s">
        <x:v>262</x:v>
      </x:c>
      <x:c r="F1273" s="10">
        <x:v>2025</x:v>
      </x:c>
      <x:c r="G1273" s="10"/>
      <x:c r="H1273" s="10" t="s">
        <x:v>263</x:v>
      </x:c>
      <x:c r="I1273" s="10" t="s">
        <x:v>264</x:v>
      </x:c>
      <x:c r="J1273" s="10" t="s">
        <x:v>287</x:v>
      </x:c>
      <x:c r="K1273" s="10" t="s">
        <x:v>54</x:v>
      </x:c>
      <x:c r="L1273" s="10" t="s">
        <x:v>285</x:v>
      </x:c>
      <x:c r="M1273" s="10" t="s">
        <x:v>255</x:v>
      </x:c>
      <x:c r="N1273" s="13">
        <x:v>8.3333333300000006E-2</x:v>
      </x:c>
      <x:c r="O1273" s="13">
        <x:v>0.11111111110000001</x:v>
      </x:c>
      <x:c r="P1273" s="13">
        <x:v>9.2592592999999994E-3</x:v>
      </x:c>
      <x:c r="Q1273" s="11" t="b">
        <x:v>0</x:v>
      </x:c>
      <x:c r="R1273" s="10"/>
      <x:c r="S1273" s="10"/>
      <x:c r="T1273" s="12" t="n">
        <x:f t="shared" ca="1" si="87">(COUNTIF($D$1271:$D$1297,"&lt;"&amp;D1273)+(COUNTIF($D$1271:$D$1297,"="&amp;D1273)-1)/2)/26*100</x:f>
        <x:v>7.6923076923076925</x:v>
      </x:c>
      <x:c r="U1273" s="12" t="n">
        <x:f t="shared" ca="1" si="84">T1273*N1273</x:f>
        <x:v>0.6410256407692309</x:v>
      </x:c>
      <x:c r="V1273" s="12" t="n">
        <x:f t="shared" ca="1" si="85">U1273/9</x:f>
        <x:v>0.07122507119658121</x:v>
      </x:c>
    </x:row>
    <x:row r="1274">
      <x:c r="A1274" s="10" t="s">
        <x:v>286</x:v>
      </x:c>
      <x:c r="B1274" s="10" t="s">
        <x:v>61</x:v>
      </x:c>
      <x:c r="C1274" s="10" t="s">
        <x:v>62</x:v>
      </x:c>
      <x:c r="D1274" s="12">
        <x:v>2.3719999999999999</x:v>
      </x:c>
      <x:c r="E1274" s="10" t="s">
        <x:v>262</x:v>
      </x:c>
      <x:c r="F1274" s="10">
        <x:v>2025</x:v>
      </x:c>
      <x:c r="G1274" s="10"/>
      <x:c r="H1274" s="10" t="s">
        <x:v>263</x:v>
      </x:c>
      <x:c r="I1274" s="10" t="s">
        <x:v>264</x:v>
      </x:c>
      <x:c r="J1274" s="10" t="s">
        <x:v>287</x:v>
      </x:c>
      <x:c r="K1274" s="10" t="s">
        <x:v>54</x:v>
      </x:c>
      <x:c r="L1274" s="10" t="s">
        <x:v>285</x:v>
      </x:c>
      <x:c r="M1274" s="10" t="s">
        <x:v>255</x:v>
      </x:c>
      <x:c r="N1274" s="13">
        <x:v>8.3333333300000006E-2</x:v>
      </x:c>
      <x:c r="O1274" s="13">
        <x:v>0.11111111110000001</x:v>
      </x:c>
      <x:c r="P1274" s="13">
        <x:v>9.2592592999999994E-3</x:v>
      </x:c>
      <x:c r="Q1274" s="11" t="b">
        <x:v>0</x:v>
      </x:c>
      <x:c r="R1274" s="10"/>
      <x:c r="S1274" s="10"/>
      <x:c r="T1274" s="12" t="n">
        <x:f t="shared" ca="1" si="87">(COUNTIF($D$1271:$D$1297,"&lt;"&amp;D1274)+(COUNTIF($D$1271:$D$1297,"="&amp;D1274)-1)/2)/26*100</x:f>
        <x:v>65.38461538461539</x:v>
      </x:c>
      <x:c r="U1274" s="12" t="n">
        <x:f t="shared" ca="1" si="84">T1274*N1274</x:f>
        <x:v>5.448717946538462</x:v>
      </x:c>
      <x:c r="V1274" s="12" t="n">
        <x:f t="shared" ca="1" si="85">U1274/9</x:f>
        <x:v>0.6054131051709403</x:v>
      </x:c>
    </x:row>
    <x:row r="1275">
      <x:c r="A1275" s="10" t="s">
        <x:v>286</x:v>
      </x:c>
      <x:c r="B1275" s="10" t="s">
        <x:v>63</x:v>
      </x:c>
      <x:c r="C1275" s="10" t="s">
        <x:v>64</x:v>
      </x:c>
      <x:c r="D1275" s="12">
        <x:v>1.9119999999999999</x:v>
      </x:c>
      <x:c r="E1275" s="10" t="s">
        <x:v>262</x:v>
      </x:c>
      <x:c r="F1275" s="10">
        <x:v>2025</x:v>
      </x:c>
      <x:c r="G1275" s="10"/>
      <x:c r="H1275" s="10" t="s">
        <x:v>263</x:v>
      </x:c>
      <x:c r="I1275" s="10" t="s">
        <x:v>264</x:v>
      </x:c>
      <x:c r="J1275" s="10" t="s">
        <x:v>287</x:v>
      </x:c>
      <x:c r="K1275" s="10" t="s">
        <x:v>54</x:v>
      </x:c>
      <x:c r="L1275" s="10" t="s">
        <x:v>285</x:v>
      </x:c>
      <x:c r="M1275" s="10" t="s">
        <x:v>255</x:v>
      </x:c>
      <x:c r="N1275" s="13">
        <x:v>8.3333333300000006E-2</x:v>
      </x:c>
      <x:c r="O1275" s="13">
        <x:v>0.11111111110000001</x:v>
      </x:c>
      <x:c r="P1275" s="13">
        <x:v>9.2592592999999994E-3</x:v>
      </x:c>
      <x:c r="Q1275" s="11" t="b">
        <x:v>0</x:v>
      </x:c>
      <x:c r="R1275" s="10"/>
      <x:c r="S1275" s="10"/>
      <x:c r="T1275" s="12" t="n">
        <x:f t="shared" ca="1" si="87">(COUNTIF($D$1271:$D$1297,"&lt;"&amp;D1275)+(COUNTIF($D$1271:$D$1297,"="&amp;D1275)-1)/2)/26*100</x:f>
        <x:v>53.84615384615385</x:v>
      </x:c>
      <x:c r="U1275" s="12" t="n">
        <x:f t="shared" ca="1" si="84">T1275*N1275</x:f>
        <x:v>4.487179485384615</x:v>
      </x:c>
      <x:c r="V1275" s="12" t="n">
        <x:f t="shared" ca="1" si="85">U1275/9</x:f>
        <x:v>0.4985754983760684</x:v>
      </x:c>
    </x:row>
    <x:row r="1276">
      <x:c r="A1276" s="10" t="s">
        <x:v>286</x:v>
      </x:c>
      <x:c r="B1276" s="10" t="s">
        <x:v>65</x:v>
      </x:c>
      <x:c r="C1276" s="10" t="s">
        <x:v>66</x:v>
      </x:c>
      <x:c r="D1276" s="12">
        <x:v>2.6120000000000001</x:v>
      </x:c>
      <x:c r="E1276" s="10" t="s">
        <x:v>262</x:v>
      </x:c>
      <x:c r="F1276" s="10">
        <x:v>2025</x:v>
      </x:c>
      <x:c r="G1276" s="10"/>
      <x:c r="H1276" s="10" t="s">
        <x:v>263</x:v>
      </x:c>
      <x:c r="I1276" s="10" t="s">
        <x:v>264</x:v>
      </x:c>
      <x:c r="J1276" s="10" t="s">
        <x:v>287</x:v>
      </x:c>
      <x:c r="K1276" s="10" t="s">
        <x:v>54</x:v>
      </x:c>
      <x:c r="L1276" s="10" t="s">
        <x:v>285</x:v>
      </x:c>
      <x:c r="M1276" s="10" t="s">
        <x:v>255</x:v>
      </x:c>
      <x:c r="N1276" s="13">
        <x:v>8.3333333300000006E-2</x:v>
      </x:c>
      <x:c r="O1276" s="13">
        <x:v>0.11111111110000001</x:v>
      </x:c>
      <x:c r="P1276" s="13">
        <x:v>9.2592592999999994E-3</x:v>
      </x:c>
      <x:c r="Q1276" s="11" t="b">
        <x:v>0</x:v>
      </x:c>
      <x:c r="R1276" s="10"/>
      <x:c r="S1276" s="10"/>
      <x:c r="T1276" s="12" t="n">
        <x:f t="shared" ca="1" si="87">(COUNTIF($D$1271:$D$1297,"&lt;"&amp;D1276)+(COUNTIF($D$1271:$D$1297,"="&amp;D1276)-1)/2)/26*100</x:f>
        <x:v>84.61538461538461</x:v>
      </x:c>
      <x:c r="U1276" s="12" t="n">
        <x:f t="shared" ca="1" si="84">T1276*N1276</x:f>
        <x:v>7.051282048461538</x:v>
      </x:c>
      <x:c r="V1276" s="12" t="n">
        <x:f t="shared" ca="1" si="85">U1276/9</x:f>
        <x:v>0.7834757831623932</x:v>
      </x:c>
    </x:row>
    <x:row r="1277">
      <x:c r="A1277" s="10" t="s">
        <x:v>286</x:v>
      </x:c>
      <x:c r="B1277" s="10" t="s">
        <x:v>67</x:v>
      </x:c>
      <x:c r="C1277" s="10" t="s">
        <x:v>68</x:v>
      </x:c>
      <x:c r="D1277" s="12">
        <x:v>3.8220000000000001</x:v>
      </x:c>
      <x:c r="E1277" s="10" t="s">
        <x:v>262</x:v>
      </x:c>
      <x:c r="F1277" s="10">
        <x:v>2025</x:v>
      </x:c>
      <x:c r="G1277" s="10"/>
      <x:c r="H1277" s="10" t="s">
        <x:v>263</x:v>
      </x:c>
      <x:c r="I1277" s="10" t="s">
        <x:v>264</x:v>
      </x:c>
      <x:c r="J1277" s="10" t="s">
        <x:v>287</x:v>
      </x:c>
      <x:c r="K1277" s="10" t="s">
        <x:v>54</x:v>
      </x:c>
      <x:c r="L1277" s="10" t="s">
        <x:v>285</x:v>
      </x:c>
      <x:c r="M1277" s="10" t="s">
        <x:v>255</x:v>
      </x:c>
      <x:c r="N1277" s="13">
        <x:v>8.3333333300000006E-2</x:v>
      </x:c>
      <x:c r="O1277" s="13">
        <x:v>0.11111111110000001</x:v>
      </x:c>
      <x:c r="P1277" s="13">
        <x:v>9.2592592999999994E-3</x:v>
      </x:c>
      <x:c r="Q1277" s="11" t="b">
        <x:v>0</x:v>
      </x:c>
      <x:c r="R1277" s="10"/>
      <x:c r="S1277" s="10"/>
      <x:c r="T1277" s="12" t="n">
        <x:f t="shared" ca="1" si="87">(COUNTIF($D$1271:$D$1297,"&lt;"&amp;D1277)+(COUNTIF($D$1271:$D$1297,"="&amp;D1277)-1)/2)/26*100</x:f>
        <x:v>100</x:v>
      </x:c>
      <x:c r="U1277" s="12" t="n">
        <x:f t="shared" ca="1" si="84">T1277*N1277</x:f>
        <x:v>8.33333333</x:v>
      </x:c>
      <x:c r="V1277" s="12" t="n">
        <x:f t="shared" ca="1" si="85">U1277/9</x:f>
        <x:v>0.9259259255555556</x:v>
      </x:c>
    </x:row>
    <x:row r="1278">
      <x:c r="A1278" s="10" t="s">
        <x:v>286</x:v>
      </x:c>
      <x:c r="B1278" s="10" t="s">
        <x:v>69</x:v>
      </x:c>
      <x:c r="C1278" s="10" t="s">
        <x:v>70</x:v>
      </x:c>
      <x:c r="D1278" s="12">
        <x:v>1.8009999999999999</x:v>
      </x:c>
      <x:c r="E1278" s="10" t="s">
        <x:v>262</x:v>
      </x:c>
      <x:c r="F1278" s="10">
        <x:v>2025</x:v>
      </x:c>
      <x:c r="G1278" s="10"/>
      <x:c r="H1278" s="10" t="s">
        <x:v>263</x:v>
      </x:c>
      <x:c r="I1278" s="10" t="s">
        <x:v>264</x:v>
      </x:c>
      <x:c r="J1278" s="10" t="s">
        <x:v>287</x:v>
      </x:c>
      <x:c r="K1278" s="10" t="s">
        <x:v>54</x:v>
      </x:c>
      <x:c r="L1278" s="10" t="s">
        <x:v>285</x:v>
      </x:c>
      <x:c r="M1278" s="10" t="s">
        <x:v>255</x:v>
      </x:c>
      <x:c r="N1278" s="13">
        <x:v>8.3333333300000006E-2</x:v>
      </x:c>
      <x:c r="O1278" s="13">
        <x:v>0.11111111110000001</x:v>
      </x:c>
      <x:c r="P1278" s="13">
        <x:v>9.2592592999999994E-3</x:v>
      </x:c>
      <x:c r="Q1278" s="11" t="b">
        <x:v>0</x:v>
      </x:c>
      <x:c r="R1278" s="10"/>
      <x:c r="S1278" s="10"/>
      <x:c r="T1278" s="12" t="n">
        <x:f t="shared" ca="1" si="87">(COUNTIF($D$1271:$D$1297,"&lt;"&amp;D1278)+(COUNTIF($D$1271:$D$1297,"="&amp;D1278)-1)/2)/26*100</x:f>
        <x:v>38.46153846153847</x:v>
      </x:c>
      <x:c r="U1278" s="12" t="n">
        <x:f t="shared" ca="1" si="84">T1278*N1278</x:f>
        <x:v>3.2051282038461544</x:v>
      </x:c>
      <x:c r="V1278" s="12" t="n">
        <x:f t="shared" ca="1" si="85">U1278/9</x:f>
        <x:v>0.35612535598290607</x:v>
      </x:c>
    </x:row>
    <x:row r="1279">
      <x:c r="A1279" s="10" t="s">
        <x:v>286</x:v>
      </x:c>
      <x:c r="B1279" s="10" t="s">
        <x:v>71</x:v>
      </x:c>
      <x:c r="C1279" s="10" t="s">
        <x:v>72</x:v>
      </x:c>
      <x:c r="D1279" s="12">
        <x:v>1.603</x:v>
      </x:c>
      <x:c r="E1279" s="10" t="s">
        <x:v>262</x:v>
      </x:c>
      <x:c r="F1279" s="10">
        <x:v>2025</x:v>
      </x:c>
      <x:c r="G1279" s="10"/>
      <x:c r="H1279" s="10" t="s">
        <x:v>263</x:v>
      </x:c>
      <x:c r="I1279" s="10" t="s">
        <x:v>264</x:v>
      </x:c>
      <x:c r="J1279" s="10" t="s">
        <x:v>287</x:v>
      </x:c>
      <x:c r="K1279" s="10" t="s">
        <x:v>54</x:v>
      </x:c>
      <x:c r="L1279" s="10" t="s">
        <x:v>285</x:v>
      </x:c>
      <x:c r="M1279" s="10" t="s">
        <x:v>255</x:v>
      </x:c>
      <x:c r="N1279" s="13">
        <x:v>8.3333333300000006E-2</x:v>
      </x:c>
      <x:c r="O1279" s="13">
        <x:v>0.11111111110000001</x:v>
      </x:c>
      <x:c r="P1279" s="13">
        <x:v>9.2592592999999994E-3</x:v>
      </x:c>
      <x:c r="Q1279" s="11" t="b">
        <x:v>0</x:v>
      </x:c>
      <x:c r="R1279" s="10"/>
      <x:c r="S1279" s="10"/>
      <x:c r="T1279" s="12" t="n">
        <x:f t="shared" ca="1" si="87">(COUNTIF($D$1271:$D$1297,"&lt;"&amp;D1279)+(COUNTIF($D$1271:$D$1297,"="&amp;D1279)-1)/2)/26*100</x:f>
        <x:v>23.076923076923077</x:v>
      </x:c>
      <x:c r="U1279" s="12" t="n">
        <x:f t="shared" ca="1" si="84">T1279*N1279</x:f>
        <x:v>1.9230769223076924</x:v>
      </x:c>
      <x:c r="V1279" s="12" t="n">
        <x:f t="shared" ca="1" si="85">U1279/9</x:f>
        <x:v>0.21367521358974362</x:v>
      </x:c>
    </x:row>
    <x:row r="1280">
      <x:c r="A1280" s="10" t="s">
        <x:v>286</x:v>
      </x:c>
      <x:c r="B1280" s="10" t="s">
        <x:v>73</x:v>
      </x:c>
      <x:c r="C1280" s="10" t="s">
        <x:v>74</x:v>
      </x:c>
      <x:c r="D1280" s="12">
        <x:v>3.0979999999999999</x:v>
      </x:c>
      <x:c r="E1280" s="10" t="s">
        <x:v>262</x:v>
      </x:c>
      <x:c r="F1280" s="10">
        <x:v>2025</x:v>
      </x:c>
      <x:c r="G1280" s="10"/>
      <x:c r="H1280" s="10" t="s">
        <x:v>263</x:v>
      </x:c>
      <x:c r="I1280" s="10" t="s">
        <x:v>264</x:v>
      </x:c>
      <x:c r="J1280" s="10" t="s">
        <x:v>287</x:v>
      </x:c>
      <x:c r="K1280" s="10" t="s">
        <x:v>54</x:v>
      </x:c>
      <x:c r="L1280" s="10" t="s">
        <x:v>285</x:v>
      </x:c>
      <x:c r="M1280" s="10" t="s">
        <x:v>255</x:v>
      </x:c>
      <x:c r="N1280" s="13">
        <x:v>8.3333333300000006E-2</x:v>
      </x:c>
      <x:c r="O1280" s="13">
        <x:v>0.11111111110000001</x:v>
      </x:c>
      <x:c r="P1280" s="13">
        <x:v>9.2592592999999994E-3</x:v>
      </x:c>
      <x:c r="Q1280" s="11" t="b">
        <x:v>0</x:v>
      </x:c>
      <x:c r="R1280" s="10"/>
      <x:c r="S1280" s="10"/>
      <x:c r="T1280" s="12" t="n">
        <x:f t="shared" ca="1" si="87">(COUNTIF($D$1271:$D$1297,"&lt;"&amp;D1280)+(COUNTIF($D$1271:$D$1297,"="&amp;D1280)-1)/2)/26*100</x:f>
        <x:v>96.15384615384616</x:v>
      </x:c>
      <x:c r="U1280" s="12" t="n">
        <x:f t="shared" ca="1" si="84">T1280*N1280</x:f>
        <x:v>8.012820509615386</x:v>
      </x:c>
      <x:c r="V1280" s="12" t="n">
        <x:f t="shared" ca="1" si="85">U1280/9</x:f>
        <x:v>0.8903133899572651</x:v>
      </x:c>
    </x:row>
    <x:row r="1281">
      <x:c r="A1281" s="10" t="s">
        <x:v>286</x:v>
      </x:c>
      <x:c r="B1281" s="10" t="s">
        <x:v>75</x:v>
      </x:c>
      <x:c r="C1281" s="10" t="s">
        <x:v>76</x:v>
      </x:c>
      <x:c r="D1281" s="12">
        <x:v>3.0720000000000001</x:v>
      </x:c>
      <x:c r="E1281" s="10" t="s">
        <x:v>262</x:v>
      </x:c>
      <x:c r="F1281" s="10">
        <x:v>2025</x:v>
      </x:c>
      <x:c r="G1281" s="10"/>
      <x:c r="H1281" s="10" t="s">
        <x:v>263</x:v>
      </x:c>
      <x:c r="I1281" s="10" t="s">
        <x:v>264</x:v>
      </x:c>
      <x:c r="J1281" s="10" t="s">
        <x:v>287</x:v>
      </x:c>
      <x:c r="K1281" s="10" t="s">
        <x:v>54</x:v>
      </x:c>
      <x:c r="L1281" s="10" t="s">
        <x:v>285</x:v>
      </x:c>
      <x:c r="M1281" s="10" t="s">
        <x:v>255</x:v>
      </x:c>
      <x:c r="N1281" s="13">
        <x:v>8.3333333300000006E-2</x:v>
      </x:c>
      <x:c r="O1281" s="13">
        <x:v>0.11111111110000001</x:v>
      </x:c>
      <x:c r="P1281" s="13">
        <x:v>9.2592592999999994E-3</x:v>
      </x:c>
      <x:c r="Q1281" s="11" t="b">
        <x:v>0</x:v>
      </x:c>
      <x:c r="R1281" s="10"/>
      <x:c r="S1281" s="10"/>
      <x:c r="T1281" s="12" t="n">
        <x:f t="shared" ca="1" si="87">(COUNTIF($D$1271:$D$1297,"&lt;"&amp;D1281)+(COUNTIF($D$1271:$D$1297,"="&amp;D1281)-1)/2)/26*100</x:f>
        <x:v>92.3076923076923</x:v>
      </x:c>
      <x:c r="U1281" s="12" t="n">
        <x:f t="shared" ca="1" si="84">T1281*N1281</x:f>
        <x:v>7.69230768923077</x:v>
      </x:c>
      <x:c r="V1281" s="12" t="n">
        <x:f t="shared" ca="1" si="85">U1281/9</x:f>
        <x:v>0.8547008543589745</x:v>
      </x:c>
    </x:row>
    <x:row r="1282">
      <x:c r="A1282" s="10" t="s">
        <x:v>286</x:v>
      </x:c>
      <x:c r="B1282" s="10" t="s">
        <x:v>77</x:v>
      </x:c>
      <x:c r="C1282" s="10" t="s">
        <x:v>78</x:v>
      </x:c>
      <x:c r="D1282" s="12">
        <x:v>1.8129999999999999</x:v>
      </x:c>
      <x:c r="E1282" s="10" t="s">
        <x:v>262</x:v>
      </x:c>
      <x:c r="F1282" s="10">
        <x:v>2025</x:v>
      </x:c>
      <x:c r="G1282" s="10"/>
      <x:c r="H1282" s="10" t="s">
        <x:v>263</x:v>
      </x:c>
      <x:c r="I1282" s="10" t="s">
        <x:v>264</x:v>
      </x:c>
      <x:c r="J1282" s="10" t="s">
        <x:v>287</x:v>
      </x:c>
      <x:c r="K1282" s="10" t="s">
        <x:v>54</x:v>
      </x:c>
      <x:c r="L1282" s="10" t="s">
        <x:v>285</x:v>
      </x:c>
      <x:c r="M1282" s="10" t="s">
        <x:v>255</x:v>
      </x:c>
      <x:c r="N1282" s="13">
        <x:v>8.3333333300000006E-2</x:v>
      </x:c>
      <x:c r="O1282" s="13">
        <x:v>0.11111111110000001</x:v>
      </x:c>
      <x:c r="P1282" s="13">
        <x:v>9.2592592999999994E-3</x:v>
      </x:c>
      <x:c r="Q1282" s="11" t="b">
        <x:v>0</x:v>
      </x:c>
      <x:c r="R1282" s="10"/>
      <x:c r="S1282" s="10"/>
      <x:c r="T1282" s="12" t="n">
        <x:f t="shared" ca="1" si="87">(COUNTIF($D$1271:$D$1297,"&lt;"&amp;D1282)+(COUNTIF($D$1271:$D$1297,"="&amp;D1282)-1)/2)/26*100</x:f>
        <x:v>42.30769230769231</x:v>
      </x:c>
      <x:c r="U1282" s="12" t="n">
        <x:f t="shared" ref="U1282:U1345" ca="1" si="88">T1282*N1282</x:f>
        <x:v>3.525641024230769</x:v>
      </x:c>
      <x:c r="V1282" s="12" t="n">
        <x:f t="shared" ref="V1282:V1345" ca="1" si="89">U1282/9</x:f>
        <x:v>0.3917378915811966</x:v>
      </x:c>
    </x:row>
    <x:row r="1283">
      <x:c r="A1283" s="10" t="s">
        <x:v>286</x:v>
      </x:c>
      <x:c r="B1283" s="10" t="s">
        <x:v>79</x:v>
      </x:c>
      <x:c r="C1283" s="10" t="s">
        <x:v>80</x:v>
      </x:c>
      <x:c r="D1283" s="12">
        <x:v>1.6060000000000001</x:v>
      </x:c>
      <x:c r="E1283" s="10" t="s">
        <x:v>262</x:v>
      </x:c>
      <x:c r="F1283" s="10">
        <x:v>2025</x:v>
      </x:c>
      <x:c r="G1283" s="10"/>
      <x:c r="H1283" s="10" t="s">
        <x:v>263</x:v>
      </x:c>
      <x:c r="I1283" s="10" t="s">
        <x:v>264</x:v>
      </x:c>
      <x:c r="J1283" s="10" t="s">
        <x:v>287</x:v>
      </x:c>
      <x:c r="K1283" s="10" t="s">
        <x:v>54</x:v>
      </x:c>
      <x:c r="L1283" s="10" t="s">
        <x:v>285</x:v>
      </x:c>
      <x:c r="M1283" s="10" t="s">
        <x:v>255</x:v>
      </x:c>
      <x:c r="N1283" s="13">
        <x:v>8.3333333300000006E-2</x:v>
      </x:c>
      <x:c r="O1283" s="13">
        <x:v>0.11111111110000001</x:v>
      </x:c>
      <x:c r="P1283" s="13">
        <x:v>9.2592592999999994E-3</x:v>
      </x:c>
      <x:c r="Q1283" s="11" t="b">
        <x:v>0</x:v>
      </x:c>
      <x:c r="R1283" s="10"/>
      <x:c r="S1283" s="10"/>
      <x:c r="T1283" s="12" t="n">
        <x:f t="shared" ca="1" si="87">(COUNTIF($D$1271:$D$1297,"&lt;"&amp;D1283)+(COUNTIF($D$1271:$D$1297,"="&amp;D1283)-1)/2)/26*100</x:f>
        <x:v>26.923076923076923</x:v>
      </x:c>
      <x:c r="U1283" s="12" t="n">
        <x:f t="shared" ca="1" si="88">T1283*N1283</x:f>
        <x:v>2.2435897426923077</x:v>
      </x:c>
      <x:c r="V1283" s="12" t="n">
        <x:f t="shared" ca="1" si="89">U1283/9</x:f>
        <x:v>0.2492877491880342</x:v>
      </x:c>
    </x:row>
    <x:row r="1284">
      <x:c r="A1284" s="10" t="s">
        <x:v>286</x:v>
      </x:c>
      <x:c r="B1284" s="10" t="s">
        <x:v>81</x:v>
      </x:c>
      <x:c r="C1284" s="10" t="s">
        <x:v>82</x:v>
      </x:c>
      <x:c r="D1284" s="12">
        <x:v>1.093</x:v>
      </x:c>
      <x:c r="E1284" s="10" t="s">
        <x:v>262</x:v>
      </x:c>
      <x:c r="F1284" s="10">
        <x:v>2025</x:v>
      </x:c>
      <x:c r="G1284" s="10"/>
      <x:c r="H1284" s="10" t="s">
        <x:v>263</x:v>
      </x:c>
      <x:c r="I1284" s="10" t="s">
        <x:v>264</x:v>
      </x:c>
      <x:c r="J1284" s="10" t="s">
        <x:v>287</x:v>
      </x:c>
      <x:c r="K1284" s="10" t="s">
        <x:v>54</x:v>
      </x:c>
      <x:c r="L1284" s="10" t="s">
        <x:v>285</x:v>
      </x:c>
      <x:c r="M1284" s="10" t="s">
        <x:v>255</x:v>
      </x:c>
      <x:c r="N1284" s="13">
        <x:v>8.3333333300000006E-2</x:v>
      </x:c>
      <x:c r="O1284" s="13">
        <x:v>0.11111111110000001</x:v>
      </x:c>
      <x:c r="P1284" s="13">
        <x:v>9.2592592999999994E-3</x:v>
      </x:c>
      <x:c r="Q1284" s="11" t="b">
        <x:v>0</x:v>
      </x:c>
      <x:c r="R1284" s="10"/>
      <x:c r="S1284" s="10"/>
      <x:c r="T1284" s="12" t="n">
        <x:f t="shared" ca="1" si="87">(COUNTIF($D$1271:$D$1297,"&lt;"&amp;D1284)+(COUNTIF($D$1271:$D$1297,"="&amp;D1284)-1)/2)/26*100</x:f>
        <x:v>3.8461538461538463</x:v>
      </x:c>
      <x:c r="U1284" s="12" t="n">
        <x:f t="shared" ca="1" si="88">T1284*N1284</x:f>
        <x:v>0.3205128203846154</x:v>
      </x:c>
      <x:c r="V1284" s="12" t="n">
        <x:f t="shared" ca="1" si="89">U1284/9</x:f>
        <x:v>0.035612535598290605</x:v>
      </x:c>
    </x:row>
    <x:row r="1285">
      <x:c r="A1285" s="10" t="s">
        <x:v>286</x:v>
      </x:c>
      <x:c r="B1285" s="10" t="s">
        <x:v>83</x:v>
      </x:c>
      <x:c r="C1285" s="10" t="s">
        <x:v>84</x:v>
      </x:c>
      <x:c r="D1285" s="12">
        <x:v>2.4380000000000002</x:v>
      </x:c>
      <x:c r="E1285" s="10" t="s">
        <x:v>262</x:v>
      </x:c>
      <x:c r="F1285" s="10">
        <x:v>2025</x:v>
      </x:c>
      <x:c r="G1285" s="10"/>
      <x:c r="H1285" s="10" t="s">
        <x:v>263</x:v>
      </x:c>
      <x:c r="I1285" s="10" t="s">
        <x:v>264</x:v>
      </x:c>
      <x:c r="J1285" s="10" t="s">
        <x:v>287</x:v>
      </x:c>
      <x:c r="K1285" s="10" t="s">
        <x:v>54</x:v>
      </x:c>
      <x:c r="L1285" s="10" t="s">
        <x:v>285</x:v>
      </x:c>
      <x:c r="M1285" s="10" t="s">
        <x:v>255</x:v>
      </x:c>
      <x:c r="N1285" s="13">
        <x:v>8.3333333300000006E-2</x:v>
      </x:c>
      <x:c r="O1285" s="13">
        <x:v>0.11111111110000001</x:v>
      </x:c>
      <x:c r="P1285" s="13">
        <x:v>9.2592592999999994E-3</x:v>
      </x:c>
      <x:c r="Q1285" s="11" t="b">
        <x:v>0</x:v>
      </x:c>
      <x:c r="R1285" s="10"/>
      <x:c r="S1285" s="10"/>
      <x:c r="T1285" s="12" t="n">
        <x:f t="shared" ca="1" si="87">(COUNTIF($D$1271:$D$1297,"&lt;"&amp;D1285)+(COUNTIF($D$1271:$D$1297,"="&amp;D1285)-1)/2)/26*100</x:f>
        <x:v>73.07692307692307</x:v>
      </x:c>
      <x:c r="U1285" s="12" t="n">
        <x:f t="shared" ca="1" si="88">T1285*N1285</x:f>
        <x:v>6.089743587307692</x:v>
      </x:c>
      <x:c r="V1285" s="12" t="n">
        <x:f t="shared" ca="1" si="89">U1285/9</x:f>
        <x:v>0.6766381763675213</x:v>
      </x:c>
    </x:row>
    <x:row r="1286">
      <x:c r="A1286" s="10" t="s">
        <x:v>286</x:v>
      </x:c>
      <x:c r="B1286" s="10" t="s">
        <x:v>85</x:v>
      </x:c>
      <x:c r="C1286" s="10" t="s">
        <x:v>86</x:v>
      </x:c>
      <x:c r="D1286" s="12">
        <x:v>1.86</x:v>
      </x:c>
      <x:c r="E1286" s="10" t="s">
        <x:v>262</x:v>
      </x:c>
      <x:c r="F1286" s="10">
        <x:v>2025</x:v>
      </x:c>
      <x:c r="G1286" s="10"/>
      <x:c r="H1286" s="10" t="s">
        <x:v>263</x:v>
      </x:c>
      <x:c r="I1286" s="10" t="s">
        <x:v>264</x:v>
      </x:c>
      <x:c r="J1286" s="10" t="s">
        <x:v>287</x:v>
      </x:c>
      <x:c r="K1286" s="10" t="s">
        <x:v>54</x:v>
      </x:c>
      <x:c r="L1286" s="10" t="s">
        <x:v>285</x:v>
      </x:c>
      <x:c r="M1286" s="10" t="s">
        <x:v>255</x:v>
      </x:c>
      <x:c r="N1286" s="13">
        <x:v>8.3333333300000006E-2</x:v>
      </x:c>
      <x:c r="O1286" s="13">
        <x:v>0.11111111110000001</x:v>
      </x:c>
      <x:c r="P1286" s="13">
        <x:v>9.2592592999999994E-3</x:v>
      </x:c>
      <x:c r="Q1286" s="11" t="b">
        <x:v>0</x:v>
      </x:c>
      <x:c r="R1286" s="10"/>
      <x:c r="S1286" s="10"/>
      <x:c r="T1286" s="12" t="n">
        <x:f t="shared" ca="1" si="87">(COUNTIF($D$1271:$D$1297,"&lt;"&amp;D1286)+(COUNTIF($D$1271:$D$1297,"="&amp;D1286)-1)/2)/26*100</x:f>
        <x:v>46.15384615384615</x:v>
      </x:c>
      <x:c r="U1286" s="12" t="n">
        <x:f t="shared" ca="1" si="88">T1286*N1286</x:f>
        <x:v>3.846153844615385</x:v>
      </x:c>
      <x:c r="V1286" s="12" t="n">
        <x:f t="shared" ca="1" si="89">U1286/9</x:f>
        <x:v>0.42735042717948724</x:v>
      </x:c>
    </x:row>
    <x:row r="1287">
      <x:c r="A1287" s="10" t="s">
        <x:v>286</x:v>
      </x:c>
      <x:c r="B1287" s="10" t="s">
        <x:v>87</x:v>
      </x:c>
      <x:c r="C1287" s="10" t="s">
        <x:v>88</x:v>
      </x:c>
      <x:c r="D1287" s="12">
        <x:v>2.5779999999999998</x:v>
      </x:c>
      <x:c r="E1287" s="10" t="s">
        <x:v>262</x:v>
      </x:c>
      <x:c r="F1287" s="10">
        <x:v>2025</x:v>
      </x:c>
      <x:c r="G1287" s="10"/>
      <x:c r="H1287" s="10" t="s">
        <x:v>263</x:v>
      </x:c>
      <x:c r="I1287" s="10" t="s">
        <x:v>264</x:v>
      </x:c>
      <x:c r="J1287" s="10" t="s">
        <x:v>287</x:v>
      </x:c>
      <x:c r="K1287" s="10" t="s">
        <x:v>54</x:v>
      </x:c>
      <x:c r="L1287" s="10" t="s">
        <x:v>285</x:v>
      </x:c>
      <x:c r="M1287" s="10" t="s">
        <x:v>255</x:v>
      </x:c>
      <x:c r="N1287" s="13">
        <x:v>8.3333333300000006E-2</x:v>
      </x:c>
      <x:c r="O1287" s="13">
        <x:v>0.11111111110000001</x:v>
      </x:c>
      <x:c r="P1287" s="13">
        <x:v>9.2592592999999994E-3</x:v>
      </x:c>
      <x:c r="Q1287" s="11" t="b">
        <x:v>0</x:v>
      </x:c>
      <x:c r="R1287" s="10"/>
      <x:c r="S1287" s="10"/>
      <x:c r="T1287" s="12" t="n">
        <x:f t="shared" ca="1" si="87">(COUNTIF($D$1271:$D$1297,"&lt;"&amp;D1287)+(COUNTIF($D$1271:$D$1297,"="&amp;D1287)-1)/2)/26*100</x:f>
        <x:v>76.92307692307693</x:v>
      </x:c>
      <x:c r="U1287" s="12" t="n">
        <x:f t="shared" ca="1" si="88">T1287*N1287</x:f>
        <x:v>6.410256407692309</x:v>
      </x:c>
      <x:c r="V1287" s="12" t="n">
        <x:f t="shared" ca="1" si="89">U1287/9</x:f>
        <x:v>0.7122507119658121</x:v>
      </x:c>
    </x:row>
    <x:row r="1288">
      <x:c r="A1288" s="10" t="s">
        <x:v>286</x:v>
      </x:c>
      <x:c r="B1288" s="10" t="s">
        <x:v>89</x:v>
      </x:c>
      <x:c r="C1288" s="10" t="s">
        <x:v>90</x:v>
      </x:c>
      <x:c r="D1288" s="12">
        <x:v>2.3740000000000001</x:v>
      </x:c>
      <x:c r="E1288" s="10" t="s">
        <x:v>262</x:v>
      </x:c>
      <x:c r="F1288" s="10">
        <x:v>2025</x:v>
      </x:c>
      <x:c r="G1288" s="10"/>
      <x:c r="H1288" s="10" t="s">
        <x:v>263</x:v>
      </x:c>
      <x:c r="I1288" s="10" t="s">
        <x:v>264</x:v>
      </x:c>
      <x:c r="J1288" s="10" t="s">
        <x:v>287</x:v>
      </x:c>
      <x:c r="K1288" s="10" t="s">
        <x:v>54</x:v>
      </x:c>
      <x:c r="L1288" s="10" t="s">
        <x:v>285</x:v>
      </x:c>
      <x:c r="M1288" s="10" t="s">
        <x:v>255</x:v>
      </x:c>
      <x:c r="N1288" s="13">
        <x:v>8.3333333300000006E-2</x:v>
      </x:c>
      <x:c r="O1288" s="13">
        <x:v>0.11111111110000001</x:v>
      </x:c>
      <x:c r="P1288" s="13">
        <x:v>9.2592592999999994E-3</x:v>
      </x:c>
      <x:c r="Q1288" s="11" t="b">
        <x:v>0</x:v>
      </x:c>
      <x:c r="R1288" s="10"/>
      <x:c r="S1288" s="10"/>
      <x:c r="T1288" s="12" t="n">
        <x:f t="shared" ca="1" si="87">(COUNTIF($D$1271:$D$1297,"&lt;"&amp;D1288)+(COUNTIF($D$1271:$D$1297,"="&amp;D1288)-1)/2)/26*100</x:f>
        <x:v>69.23076923076923</x:v>
      </x:c>
      <x:c r="U1288" s="12" t="n">
        <x:f t="shared" ca="1" si="88">T1288*N1288</x:f>
        <x:v>5.769230766923077</x:v>
      </x:c>
      <x:c r="V1288" s="12" t="n">
        <x:f t="shared" ca="1" si="89">U1288/9</x:f>
        <x:v>0.6410256407692309</x:v>
      </x:c>
    </x:row>
    <x:row r="1289">
      <x:c r="A1289" s="10" t="s">
        <x:v>286</x:v>
      </x:c>
      <x:c r="B1289" s="10" t="s">
        <x:v>91</x:v>
      </x:c>
      <x:c r="C1289" s="10" t="s">
        <x:v>92</x:v>
      </x:c>
      <x:c r="D1289" s="12">
        <x:v>2.58</x:v>
      </x:c>
      <x:c r="E1289" s="10" t="s">
        <x:v>262</x:v>
      </x:c>
      <x:c r="F1289" s="10">
        <x:v>2025</x:v>
      </x:c>
      <x:c r="G1289" s="10"/>
      <x:c r="H1289" s="10" t="s">
        <x:v>263</x:v>
      </x:c>
      <x:c r="I1289" s="10" t="s">
        <x:v>264</x:v>
      </x:c>
      <x:c r="J1289" s="10" t="s">
        <x:v>287</x:v>
      </x:c>
      <x:c r="K1289" s="10" t="s">
        <x:v>54</x:v>
      </x:c>
      <x:c r="L1289" s="10" t="s">
        <x:v>285</x:v>
      </x:c>
      <x:c r="M1289" s="10" t="s">
        <x:v>255</x:v>
      </x:c>
      <x:c r="N1289" s="13">
        <x:v>8.3333333300000006E-2</x:v>
      </x:c>
      <x:c r="O1289" s="13">
        <x:v>0.11111111110000001</x:v>
      </x:c>
      <x:c r="P1289" s="13">
        <x:v>9.2592592999999994E-3</x:v>
      </x:c>
      <x:c r="Q1289" s="11" t="b">
        <x:v>0</x:v>
      </x:c>
      <x:c r="R1289" s="10"/>
      <x:c r="S1289" s="10"/>
      <x:c r="T1289" s="12" t="n">
        <x:f t="shared" ca="1" si="87">(COUNTIF($D$1271:$D$1297,"&lt;"&amp;D1289)+(COUNTIF($D$1271:$D$1297,"="&amp;D1289)-1)/2)/26*100</x:f>
        <x:v>80.76923076923077</x:v>
      </x:c>
      <x:c r="U1289" s="12" t="n">
        <x:f t="shared" ca="1" si="88">T1289*N1289</x:f>
        <x:v>6.730769228076924</x:v>
      </x:c>
      <x:c r="V1289" s="12" t="n">
        <x:f t="shared" ca="1" si="89">U1289/9</x:f>
        <x:v>0.7478632475641027</x:v>
      </x:c>
    </x:row>
    <x:row r="1290">
      <x:c r="A1290" s="10" t="s">
        <x:v>286</x:v>
      </x:c>
      <x:c r="B1290" s="10" t="s">
        <x:v>93</x:v>
      </x:c>
      <x:c r="C1290" s="10" t="s">
        <x:v>94</x:v>
      </x:c>
      <x:c r="D1290" s="12">
        <x:v>1.056</x:v>
      </x:c>
      <x:c r="E1290" s="10" t="s">
        <x:v>262</x:v>
      </x:c>
      <x:c r="F1290" s="10">
        <x:v>2025</x:v>
      </x:c>
      <x:c r="G1290" s="10"/>
      <x:c r="H1290" s="10" t="s">
        <x:v>263</x:v>
      </x:c>
      <x:c r="I1290" s="10" t="s">
        <x:v>264</x:v>
      </x:c>
      <x:c r="J1290" s="10" t="s">
        <x:v>287</x:v>
      </x:c>
      <x:c r="K1290" s="10" t="s">
        <x:v>54</x:v>
      </x:c>
      <x:c r="L1290" s="10" t="s">
        <x:v>285</x:v>
      </x:c>
      <x:c r="M1290" s="10" t="s">
        <x:v>255</x:v>
      </x:c>
      <x:c r="N1290" s="13">
        <x:v>8.3333333300000006E-2</x:v>
      </x:c>
      <x:c r="O1290" s="13">
        <x:v>0.11111111110000001</x:v>
      </x:c>
      <x:c r="P1290" s="13">
        <x:v>9.2592592999999994E-3</x:v>
      </x:c>
      <x:c r="Q1290" s="11" t="b">
        <x:v>0</x:v>
      </x:c>
      <x:c r="R1290" s="10"/>
      <x:c r="S1290" s="10"/>
      <x:c r="T1290" s="12" t="n">
        <x:f t="shared" ca="1" si="87">(COUNTIF($D$1271:$D$1297,"&lt;"&amp;D1290)+(COUNTIF($D$1271:$D$1297,"="&amp;D1290)-1)/2)/26*100</x:f>
        <x:v>0</x:v>
      </x:c>
      <x:c r="U1290" s="12" t="n">
        <x:f t="shared" ca="1" si="88">T1290*N1290</x:f>
        <x:v>0</x:v>
      </x:c>
      <x:c r="V1290" s="12" t="n">
        <x:f t="shared" ca="1" si="89">U1290/9</x:f>
        <x:v>0</x:v>
      </x:c>
    </x:row>
    <x:row r="1291">
      <x:c r="A1291" s="10" t="s">
        <x:v>286</x:v>
      </x:c>
      <x:c r="B1291" s="10" t="s">
        <x:v>95</x:v>
      </x:c>
      <x:c r="C1291" s="10" t="s">
        <x:v>96</x:v>
      </x:c>
      <x:c r="D1291" s="12">
        <x:v>2.1459999999999999</x:v>
      </x:c>
      <x:c r="E1291" s="10" t="s">
        <x:v>262</x:v>
      </x:c>
      <x:c r="F1291" s="10">
        <x:v>2025</x:v>
      </x:c>
      <x:c r="G1291" s="10"/>
      <x:c r="H1291" s="10" t="s">
        <x:v>263</x:v>
      </x:c>
      <x:c r="I1291" s="10" t="s">
        <x:v>264</x:v>
      </x:c>
      <x:c r="J1291" s="10" t="s">
        <x:v>287</x:v>
      </x:c>
      <x:c r="K1291" s="10" t="s">
        <x:v>54</x:v>
      </x:c>
      <x:c r="L1291" s="10" t="s">
        <x:v>285</x:v>
      </x:c>
      <x:c r="M1291" s="10" t="s">
        <x:v>255</x:v>
      </x:c>
      <x:c r="N1291" s="13">
        <x:v>8.3333333300000006E-2</x:v>
      </x:c>
      <x:c r="O1291" s="13">
        <x:v>0.11111111110000001</x:v>
      </x:c>
      <x:c r="P1291" s="13">
        <x:v>9.2592592999999994E-3</x:v>
      </x:c>
      <x:c r="Q1291" s="11" t="b">
        <x:v>0</x:v>
      </x:c>
      <x:c r="R1291" s="10"/>
      <x:c r="S1291" s="10"/>
      <x:c r="T1291" s="12" t="n">
        <x:f t="shared" ca="1" si="87">(COUNTIF($D$1271:$D$1297,"&lt;"&amp;D1291)+(COUNTIF($D$1271:$D$1297,"="&amp;D1291)-1)/2)/26*100</x:f>
        <x:v>57.692307692307686</x:v>
      </x:c>
      <x:c r="U1291" s="12" t="n">
        <x:f t="shared" ca="1" si="88">T1291*N1291</x:f>
        <x:v>4.807692305769231</x:v>
      </x:c>
      <x:c r="V1291" s="12" t="n">
        <x:f t="shared" ca="1" si="89">U1291/9</x:f>
        <x:v>0.534188033974359</x:v>
      </x:c>
    </x:row>
    <x:row r="1292">
      <x:c r="A1292" s="10" t="s">
        <x:v>286</x:v>
      </x:c>
      <x:c r="B1292" s="10" t="s">
        <x:v>97</x:v>
      </x:c>
      <x:c r="C1292" s="10" t="s">
        <x:v>98</x:v>
      </x:c>
      <x:c r="D1292" s="12">
        <x:v>1.401</x:v>
      </x:c>
      <x:c r="E1292" s="10" t="s">
        <x:v>262</x:v>
      </x:c>
      <x:c r="F1292" s="10">
        <x:v>2025</x:v>
      </x:c>
      <x:c r="G1292" s="10"/>
      <x:c r="H1292" s="10" t="s">
        <x:v>263</x:v>
      </x:c>
      <x:c r="I1292" s="10" t="s">
        <x:v>264</x:v>
      </x:c>
      <x:c r="J1292" s="10" t="s">
        <x:v>287</x:v>
      </x:c>
      <x:c r="K1292" s="10" t="s">
        <x:v>54</x:v>
      </x:c>
      <x:c r="L1292" s="10" t="s">
        <x:v>285</x:v>
      </x:c>
      <x:c r="M1292" s="10" t="s">
        <x:v>255</x:v>
      </x:c>
      <x:c r="N1292" s="13">
        <x:v>8.3333333300000006E-2</x:v>
      </x:c>
      <x:c r="O1292" s="13">
        <x:v>0.11111111110000001</x:v>
      </x:c>
      <x:c r="P1292" s="13">
        <x:v>9.2592592999999994E-3</x:v>
      </x:c>
      <x:c r="Q1292" s="11" t="b">
        <x:v>0</x:v>
      </x:c>
      <x:c r="R1292" s="10"/>
      <x:c r="S1292" s="10"/>
      <x:c r="T1292" s="12" t="n">
        <x:f t="shared" ca="1" si="87">(COUNTIF($D$1271:$D$1297,"&lt;"&amp;D1292)+(COUNTIF($D$1271:$D$1297,"="&amp;D1292)-1)/2)/26*100</x:f>
        <x:v>11.538461538461538</x:v>
      </x:c>
      <x:c r="U1292" s="12" t="n">
        <x:f t="shared" ca="1" si="88">T1292*N1292</x:f>
        <x:v>0.9615384611538462</x:v>
      </x:c>
      <x:c r="V1292" s="12" t="n">
        <x:f t="shared" ca="1" si="89">U1292/9</x:f>
        <x:v>0.10683760679487181</x:v>
      </x:c>
    </x:row>
    <x:row r="1293">
      <x:c r="A1293" s="10" t="s">
        <x:v>286</x:v>
      </x:c>
      <x:c r="B1293" s="10" t="s">
        <x:v>99</x:v>
      </x:c>
      <x:c r="C1293" s="10" t="s">
        <x:v>100</x:v>
      </x:c>
      <x:c r="D1293" s="12">
        <x:v>1.8680000000000001</x:v>
      </x:c>
      <x:c r="E1293" s="10" t="s">
        <x:v>262</x:v>
      </x:c>
      <x:c r="F1293" s="10">
        <x:v>2025</x:v>
      </x:c>
      <x:c r="G1293" s="10"/>
      <x:c r="H1293" s="10" t="s">
        <x:v>263</x:v>
      </x:c>
      <x:c r="I1293" s="10" t="s">
        <x:v>264</x:v>
      </x:c>
      <x:c r="J1293" s="10" t="s">
        <x:v>287</x:v>
      </x:c>
      <x:c r="K1293" s="10" t="s">
        <x:v>54</x:v>
      </x:c>
      <x:c r="L1293" s="10" t="s">
        <x:v>285</x:v>
      </x:c>
      <x:c r="M1293" s="10" t="s">
        <x:v>255</x:v>
      </x:c>
      <x:c r="N1293" s="13">
        <x:v>8.3333333300000006E-2</x:v>
      </x:c>
      <x:c r="O1293" s="13">
        <x:v>0.11111111110000001</x:v>
      </x:c>
      <x:c r="P1293" s="13">
        <x:v>9.2592592999999994E-3</x:v>
      </x:c>
      <x:c r="Q1293" s="11" t="b">
        <x:v>0</x:v>
      </x:c>
      <x:c r="R1293" s="10"/>
      <x:c r="S1293" s="10"/>
      <x:c r="T1293" s="12" t="n">
        <x:f t="shared" ca="1" si="87">(COUNTIF($D$1271:$D$1297,"&lt;"&amp;D1293)+(COUNTIF($D$1271:$D$1297,"="&amp;D1293)-1)/2)/26*100</x:f>
        <x:v>50</x:v>
      </x:c>
      <x:c r="U1293" s="12" t="n">
        <x:f t="shared" ca="1" si="88">T1293*N1293</x:f>
        <x:v>4.166666665</x:v>
      </x:c>
      <x:c r="V1293" s="12" t="n">
        <x:f t="shared" ca="1" si="89">U1293/9</x:f>
        <x:v>0.4629629627777778</x:v>
      </x:c>
    </x:row>
    <x:row r="1294">
      <x:c r="A1294" s="10" t="s">
        <x:v>286</x:v>
      </x:c>
      <x:c r="B1294" s="10" t="s">
        <x:v>101</x:v>
      </x:c>
      <x:c r="C1294" s="10" t="s">
        <x:v>102</x:v>
      </x:c>
      <x:c r="D1294" s="12">
        <x:v>1.5129999999999999</x:v>
      </x:c>
      <x:c r="E1294" s="10" t="s">
        <x:v>262</x:v>
      </x:c>
      <x:c r="F1294" s="10">
        <x:v>2025</x:v>
      </x:c>
      <x:c r="G1294" s="10"/>
      <x:c r="H1294" s="10" t="s">
        <x:v>263</x:v>
      </x:c>
      <x:c r="I1294" s="10" t="s">
        <x:v>264</x:v>
      </x:c>
      <x:c r="J1294" s="10" t="s">
        <x:v>287</x:v>
      </x:c>
      <x:c r="K1294" s="10" t="s">
        <x:v>54</x:v>
      </x:c>
      <x:c r="L1294" s="10" t="s">
        <x:v>285</x:v>
      </x:c>
      <x:c r="M1294" s="10" t="s">
        <x:v>255</x:v>
      </x:c>
      <x:c r="N1294" s="13">
        <x:v>8.3333333300000006E-2</x:v>
      </x:c>
      <x:c r="O1294" s="13">
        <x:v>0.11111111110000001</x:v>
      </x:c>
      <x:c r="P1294" s="13">
        <x:v>9.2592592999999994E-3</x:v>
      </x:c>
      <x:c r="Q1294" s="11" t="b">
        <x:v>0</x:v>
      </x:c>
      <x:c r="R1294" s="10"/>
      <x:c r="S1294" s="10"/>
      <x:c r="T1294" s="12" t="n">
        <x:f t="shared" ca="1" si="87">(COUNTIF($D$1271:$D$1297,"&lt;"&amp;D1294)+(COUNTIF($D$1271:$D$1297,"="&amp;D1294)-1)/2)/26*100</x:f>
        <x:v>19.230769230769234</x:v>
      </x:c>
      <x:c r="U1294" s="12" t="n">
        <x:f t="shared" ca="1" si="88">T1294*N1294</x:f>
        <x:v>1.6025641019230772</x:v>
      </x:c>
      <x:c r="V1294" s="12" t="n">
        <x:f t="shared" ca="1" si="89">U1294/9</x:f>
        <x:v>0.17806267799145303</x:v>
      </x:c>
    </x:row>
    <x:row r="1295">
      <x:c r="A1295" s="10" t="s">
        <x:v>286</x:v>
      </x:c>
      <x:c r="B1295" s="10" t="s">
        <x:v>103</x:v>
      </x:c>
      <x:c r="C1295" s="10" t="s">
        <x:v>104</x:v>
      </x:c>
      <x:c r="D1295" s="12">
        <x:v>2.9910000000000001</x:v>
      </x:c>
      <x:c r="E1295" s="10" t="s">
        <x:v>262</x:v>
      </x:c>
      <x:c r="F1295" s="10">
        <x:v>2025</x:v>
      </x:c>
      <x:c r="G1295" s="10"/>
      <x:c r="H1295" s="10" t="s">
        <x:v>263</x:v>
      </x:c>
      <x:c r="I1295" s="10" t="s">
        <x:v>264</x:v>
      </x:c>
      <x:c r="J1295" s="10" t="s">
        <x:v>287</x:v>
      </x:c>
      <x:c r="K1295" s="10" t="s">
        <x:v>54</x:v>
      </x:c>
      <x:c r="L1295" s="10" t="s">
        <x:v>285</x:v>
      </x:c>
      <x:c r="M1295" s="10" t="s">
        <x:v>255</x:v>
      </x:c>
      <x:c r="N1295" s="13">
        <x:v>8.3333333300000006E-2</x:v>
      </x:c>
      <x:c r="O1295" s="13">
        <x:v>0.11111111110000001</x:v>
      </x:c>
      <x:c r="P1295" s="13">
        <x:v>9.2592592999999994E-3</x:v>
      </x:c>
      <x:c r="Q1295" s="11" t="b">
        <x:v>0</x:v>
      </x:c>
      <x:c r="R1295" s="10"/>
      <x:c r="S1295" s="10"/>
      <x:c r="T1295" s="12" t="n">
        <x:f t="shared" ca="1" si="87">(COUNTIF($D$1271:$D$1297,"&lt;"&amp;D1295)+(COUNTIF($D$1271:$D$1297,"="&amp;D1295)-1)/2)/26*100</x:f>
        <x:v>88.46153846153845</x:v>
      </x:c>
      <x:c r="U1295" s="12" t="n">
        <x:f t="shared" ca="1" si="88">T1295*N1295</x:f>
        <x:v>7.371794868846154</x:v>
      </x:c>
      <x:c r="V1295" s="12" t="n">
        <x:f t="shared" ca="1" si="89">U1295/9</x:f>
        <x:v>0.8190883187606838</x:v>
      </x:c>
    </x:row>
    <x:row r="1296">
      <x:c r="A1296" s="10" t="s">
        <x:v>286</x:v>
      </x:c>
      <x:c r="B1296" s="10" t="s">
        <x:v>105</x:v>
      </x:c>
      <x:c r="C1296" s="10" t="s">
        <x:v>106</x:v>
      </x:c>
      <x:c r="D1296" s="12">
        <x:v>1.752</x:v>
      </x:c>
      <x:c r="E1296" s="10" t="s">
        <x:v>262</x:v>
      </x:c>
      <x:c r="F1296" s="10">
        <x:v>2025</x:v>
      </x:c>
      <x:c r="G1296" s="10"/>
      <x:c r="H1296" s="10" t="s">
        <x:v>263</x:v>
      </x:c>
      <x:c r="I1296" s="10" t="s">
        <x:v>264</x:v>
      </x:c>
      <x:c r="J1296" s="10" t="s">
        <x:v>287</x:v>
      </x:c>
      <x:c r="K1296" s="10" t="s">
        <x:v>54</x:v>
      </x:c>
      <x:c r="L1296" s="10" t="s">
        <x:v>285</x:v>
      </x:c>
      <x:c r="M1296" s="10" t="s">
        <x:v>255</x:v>
      </x:c>
      <x:c r="N1296" s="13">
        <x:v>8.3333333300000006E-2</x:v>
      </x:c>
      <x:c r="O1296" s="13">
        <x:v>0.11111111110000001</x:v>
      </x:c>
      <x:c r="P1296" s="13">
        <x:v>9.2592592999999994E-3</x:v>
      </x:c>
      <x:c r="Q1296" s="11" t="b">
        <x:v>0</x:v>
      </x:c>
      <x:c r="R1296" s="10"/>
      <x:c r="S1296" s="10"/>
      <x:c r="T1296" s="12" t="n">
        <x:f t="shared" ca="1" si="87">(COUNTIF($D$1271:$D$1297,"&lt;"&amp;D1296)+(COUNTIF($D$1271:$D$1297,"="&amp;D1296)-1)/2)/26*100</x:f>
        <x:v>34.61538461538461</x:v>
      </x:c>
      <x:c r="U1296" s="12" t="n">
        <x:f t="shared" ca="1" si="88">T1296*N1296</x:f>
        <x:v>2.8846153834615387</x:v>
      </x:c>
      <x:c r="V1296" s="12" t="n">
        <x:f t="shared" ca="1" si="89">U1296/9</x:f>
        <x:v>0.3205128203846154</x:v>
      </x:c>
    </x:row>
    <x:row r="1297">
      <x:c r="A1297" s="10" t="s">
        <x:v>286</x:v>
      </x:c>
      <x:c r="B1297" s="10" t="s">
        <x:v>107</x:v>
      </x:c>
      <x:c r="C1297" s="10" t="s">
        <x:v>108</x:v>
      </x:c>
      <x:c r="D1297" s="12">
        <x:v>1.4430000000000001</x:v>
      </x:c>
      <x:c r="E1297" s="10" t="s">
        <x:v>262</x:v>
      </x:c>
      <x:c r="F1297" s="10">
        <x:v>2025</x:v>
      </x:c>
      <x:c r="G1297" s="10"/>
      <x:c r="H1297" s="10" t="s">
        <x:v>263</x:v>
      </x:c>
      <x:c r="I1297" s="10" t="s">
        <x:v>264</x:v>
      </x:c>
      <x:c r="J1297" s="10" t="s">
        <x:v>287</x:v>
      </x:c>
      <x:c r="K1297" s="10" t="s">
        <x:v>54</x:v>
      </x:c>
      <x:c r="L1297" s="10" t="s">
        <x:v>285</x:v>
      </x:c>
      <x:c r="M1297" s="10" t="s">
        <x:v>255</x:v>
      </x:c>
      <x:c r="N1297" s="13">
        <x:v>8.3333333300000006E-2</x:v>
      </x:c>
      <x:c r="O1297" s="13">
        <x:v>0.11111111110000001</x:v>
      </x:c>
      <x:c r="P1297" s="13">
        <x:v>9.2592592999999994E-3</x:v>
      </x:c>
      <x:c r="Q1297" s="11" t="b">
        <x:v>0</x:v>
      </x:c>
      <x:c r="R1297" s="10"/>
      <x:c r="S1297" s="10"/>
      <x:c r="T1297" s="12" t="n">
        <x:f t="shared" ca="1" si="87">(COUNTIF($D$1271:$D$1297,"&lt;"&amp;D1297)+(COUNTIF($D$1271:$D$1297,"="&amp;D1297)-1)/2)/26*100</x:f>
        <x:v>15.384615384615385</x:v>
      </x:c>
      <x:c r="U1297" s="12" t="n">
        <x:f t="shared" ca="1" si="88">T1297*N1297</x:f>
        <x:v>1.2820512815384617</x:v>
      </x:c>
      <x:c r="V1297" s="12" t="n">
        <x:f t="shared" ca="1" si="89">U1297/9</x:f>
        <x:v>0.14245014239316242</x:v>
      </x:c>
    </x:row>
    <x:row r="1298">
      <x:c r="A1298" s="10" t="s">
        <x:v>288</x:v>
      </x:c>
      <x:c r="B1298" s="10" t="s">
        <x:v>48</x:v>
      </x:c>
      <x:c r="C1298" s="10" t="s">
        <x:v>49</x:v>
      </x:c>
      <x:c r="D1298" s="12">
        <x:v>1.2691979776</x:v>
      </x:c>
      <x:c r="E1298" s="10" t="s">
        <x:v>289</x:v>
      </x:c>
      <x:c r="F1298" s="10">
        <x:v>2024</x:v>
      </x:c>
      <x:c r="G1298" s="10" t="s">
        <x:v>290</x:v>
      </x:c>
      <x:c r="H1298" s="10" t="s">
        <x:v>291</x:v>
      </x:c>
      <x:c r="I1298" s="10" t="s">
        <x:v>292</x:v>
      </x:c>
      <x:c r="J1298" s="10" t="s">
        <x:v>293</x:v>
      </x:c>
      <x:c r="K1298" s="10" t="s">
        <x:v>54</x:v>
      </x:c>
      <x:c r="L1298" s="10" t="s">
        <x:v>285</x:v>
      </x:c>
      <x:c r="M1298" s="10" t="s">
        <x:v>255</x:v>
      </x:c>
      <x:c r="N1298" s="13">
        <x:v>8.3333333300000006E-2</x:v>
      </x:c>
      <x:c r="O1298" s="13">
        <x:v>0.11111111110000001</x:v>
      </x:c>
      <x:c r="P1298" s="13">
        <x:v>9.2592592999999994E-3</x:v>
      </x:c>
      <x:c r="Q1298" s="11" t="b">
        <x:v>0</x:v>
      </x:c>
      <x:c r="R1298" s="10"/>
      <x:c r="S1298" s="10" t="s">
        <x:v>294</x:v>
      </x:c>
      <x:c r="T1298" s="12" t="n">
        <x:f t="shared" ref="T1298:T1324" ca="1" si="90">(COUNTIF($D$1298:$D$1324,"&lt;"&amp;D1298)+(COUNTIF($D$1298:$D$1324,"="&amp;D1298)-1)/2)/26*100</x:f>
        <x:v>69.23076923076923</x:v>
      </x:c>
      <x:c r="U1298" s="12" t="n">
        <x:f t="shared" ca="1" si="88">T1298*N1298</x:f>
        <x:v>5.769230766923077</x:v>
      </x:c>
      <x:c r="V1298" s="12" t="n">
        <x:f t="shared" ca="1" si="89">U1298/9</x:f>
        <x:v>0.6410256407692309</x:v>
      </x:c>
    </x:row>
    <x:row r="1299">
      <x:c r="A1299" s="10" t="s">
        <x:v>288</x:v>
      </x:c>
      <x:c r="B1299" s="10" t="s">
        <x:v>57</x:v>
      </x:c>
      <x:c r="C1299" s="10" t="s">
        <x:v>58</x:v>
      </x:c>
      <x:c r="D1299" s="12">
        <x:v>0.99373296519999998</x:v>
      </x:c>
      <x:c r="E1299" s="10" t="s">
        <x:v>289</x:v>
      </x:c>
      <x:c r="F1299" s="10">
        <x:v>2024</x:v>
      </x:c>
      <x:c r="G1299" s="10" t="s">
        <x:v>290</x:v>
      </x:c>
      <x:c r="H1299" s="10" t="s">
        <x:v>291</x:v>
      </x:c>
      <x:c r="I1299" s="10" t="s">
        <x:v>292</x:v>
      </x:c>
      <x:c r="J1299" s="10" t="s">
        <x:v>293</x:v>
      </x:c>
      <x:c r="K1299" s="10" t="s">
        <x:v>54</x:v>
      </x:c>
      <x:c r="L1299" s="10" t="s">
        <x:v>285</x:v>
      </x:c>
      <x:c r="M1299" s="10" t="s">
        <x:v>255</x:v>
      </x:c>
      <x:c r="N1299" s="13">
        <x:v>8.3333333300000006E-2</x:v>
      </x:c>
      <x:c r="O1299" s="13">
        <x:v>0.11111111110000001</x:v>
      </x:c>
      <x:c r="P1299" s="13">
        <x:v>9.2592592999999994E-3</x:v>
      </x:c>
      <x:c r="Q1299" s="11" t="b">
        <x:v>0</x:v>
      </x:c>
      <x:c r="R1299" s="10"/>
      <x:c r="S1299" s="10" t="s">
        <x:v>295</x:v>
      </x:c>
      <x:c r="T1299" s="12" t="n">
        <x:f t="shared" ca="1" si="90">(COUNTIF($D$1298:$D$1324,"&lt;"&amp;D1299)+(COUNTIF($D$1298:$D$1324,"="&amp;D1299)-1)/2)/26*100</x:f>
        <x:v>34.61538461538461</x:v>
      </x:c>
      <x:c r="U1299" s="12" t="n">
        <x:f t="shared" ca="1" si="88">T1299*N1299</x:f>
        <x:v>2.8846153834615387</x:v>
      </x:c>
      <x:c r="V1299" s="12" t="n">
        <x:f t="shared" ca="1" si="89">U1299/9</x:f>
        <x:v>0.3205128203846154</x:v>
      </x:c>
    </x:row>
    <x:row r="1300">
      <x:c r="A1300" s="10" t="s">
        <x:v>288</x:v>
      </x:c>
      <x:c r="B1300" s="10" t="s">
        <x:v>59</x:v>
      </x:c>
      <x:c r="C1300" s="10" t="s">
        <x:v>60</x:v>
      </x:c>
      <x:c r="D1300" s="12">
        <x:v>0.52942279130000003</x:v>
      </x:c>
      <x:c r="E1300" s="10" t="s">
        <x:v>289</x:v>
      </x:c>
      <x:c r="F1300" s="10">
        <x:v>2023</x:v>
      </x:c>
      <x:c r="G1300" s="10" t="s">
        <x:v>290</x:v>
      </x:c>
      <x:c r="H1300" s="10" t="s">
        <x:v>291</x:v>
      </x:c>
      <x:c r="I1300" s="10" t="s">
        <x:v>292</x:v>
      </x:c>
      <x:c r="J1300" s="10" t="s">
        <x:v>293</x:v>
      </x:c>
      <x:c r="K1300" s="10" t="s">
        <x:v>54</x:v>
      </x:c>
      <x:c r="L1300" s="10" t="s">
        <x:v>285</x:v>
      </x:c>
      <x:c r="M1300" s="10" t="s">
        <x:v>255</x:v>
      </x:c>
      <x:c r="N1300" s="13">
        <x:v>8.3333333300000006E-2</x:v>
      </x:c>
      <x:c r="O1300" s="13">
        <x:v>0.11111111110000001</x:v>
      </x:c>
      <x:c r="P1300" s="13">
        <x:v>9.2592592999999994E-3</x:v>
      </x:c>
      <x:c r="Q1300" s="11" t="b">
        <x:v>0</x:v>
      </x:c>
      <x:c r="R1300" s="10"/>
      <x:c r="S1300" s="10" t="s">
        <x:v>296</x:v>
      </x:c>
      <x:c r="T1300" s="12" t="n">
        <x:f t="shared" ca="1" si="90">(COUNTIF($D$1298:$D$1324,"&lt;"&amp;D1300)+(COUNTIF($D$1298:$D$1324,"="&amp;D1300)-1)/2)/26*100</x:f>
        <x:v>3.8461538461538463</x:v>
      </x:c>
      <x:c r="U1300" s="12" t="n">
        <x:f t="shared" ca="1" si="88">T1300*N1300</x:f>
        <x:v>0.3205128203846154</x:v>
      </x:c>
      <x:c r="V1300" s="12" t="n">
        <x:f t="shared" ca="1" si="89">U1300/9</x:f>
        <x:v>0.035612535598290605</x:v>
      </x:c>
    </x:row>
    <x:row r="1301">
      <x:c r="A1301" s="10" t="s">
        <x:v>288</x:v>
      </x:c>
      <x:c r="B1301" s="10" t="s">
        <x:v>61</x:v>
      </x:c>
      <x:c r="C1301" s="10" t="s">
        <x:v>62</x:v>
      </x:c>
      <x:c r="D1301" s="12">
        <x:v>1.2433725968</x:v>
      </x:c>
      <x:c r="E1301" s="10" t="s">
        <x:v>289</x:v>
      </x:c>
      <x:c r="F1301" s="10">
        <x:v>2021</x:v>
      </x:c>
      <x:c r="G1301" s="10" t="s">
        <x:v>290</x:v>
      </x:c>
      <x:c r="H1301" s="10" t="s">
        <x:v>291</x:v>
      </x:c>
      <x:c r="I1301" s="10" t="s">
        <x:v>292</x:v>
      </x:c>
      <x:c r="J1301" s="10" t="s">
        <x:v>293</x:v>
      </x:c>
      <x:c r="K1301" s="10" t="s">
        <x:v>54</x:v>
      </x:c>
      <x:c r="L1301" s="10" t="s">
        <x:v>285</x:v>
      </x:c>
      <x:c r="M1301" s="10" t="s">
        <x:v>255</x:v>
      </x:c>
      <x:c r="N1301" s="13">
        <x:v>8.3333333300000006E-2</x:v>
      </x:c>
      <x:c r="O1301" s="13">
        <x:v>0.11111111110000001</x:v>
      </x:c>
      <x:c r="P1301" s="13">
        <x:v>9.2592592999999994E-3</x:v>
      </x:c>
      <x:c r="Q1301" s="11" t="b">
        <x:v>0</x:v>
      </x:c>
      <x:c r="R1301" s="10"/>
      <x:c r="S1301" s="10" t="s">
        <x:v>297</x:v>
      </x:c>
      <x:c r="T1301" s="12" t="n">
        <x:f t="shared" ca="1" si="90">(COUNTIF($D$1298:$D$1324,"&lt;"&amp;D1301)+(COUNTIF($D$1298:$D$1324,"="&amp;D1301)-1)/2)/26*100</x:f>
        <x:v>65.38461538461539</x:v>
      </x:c>
      <x:c r="U1301" s="12" t="n">
        <x:f t="shared" ca="1" si="88">T1301*N1301</x:f>
        <x:v>5.448717946538462</x:v>
      </x:c>
      <x:c r="V1301" s="12" t="n">
        <x:f t="shared" ca="1" si="89">U1301/9</x:f>
        <x:v>0.6054131051709403</x:v>
      </x:c>
    </x:row>
    <x:row r="1302">
      <x:c r="A1302" s="10" t="s">
        <x:v>288</x:v>
      </x:c>
      <x:c r="B1302" s="10" t="s">
        <x:v>63</x:v>
      </x:c>
      <x:c r="C1302" s="10" t="s">
        <x:v>64</x:v>
      </x:c>
      <x:c r="D1302" s="12">
        <x:v>0.98441617439999995</x:v>
      </x:c>
      <x:c r="E1302" s="10" t="s">
        <x:v>289</x:v>
      </x:c>
      <x:c r="F1302" s="10">
        <x:v>2025</x:v>
      </x:c>
      <x:c r="G1302" s="10" t="s">
        <x:v>290</x:v>
      </x:c>
      <x:c r="H1302" s="10" t="s">
        <x:v>291</x:v>
      </x:c>
      <x:c r="I1302" s="10" t="s">
        <x:v>292</x:v>
      </x:c>
      <x:c r="J1302" s="10" t="s">
        <x:v>293</x:v>
      </x:c>
      <x:c r="K1302" s="10" t="s">
        <x:v>54</x:v>
      </x:c>
      <x:c r="L1302" s="10" t="s">
        <x:v>285</x:v>
      </x:c>
      <x:c r="M1302" s="10" t="s">
        <x:v>255</x:v>
      </x:c>
      <x:c r="N1302" s="13">
        <x:v>8.3333333300000006E-2</x:v>
      </x:c>
      <x:c r="O1302" s="13">
        <x:v>0.11111111110000001</x:v>
      </x:c>
      <x:c r="P1302" s="13">
        <x:v>9.2592592999999994E-3</x:v>
      </x:c>
      <x:c r="Q1302" s="11" t="b">
        <x:v>0</x:v>
      </x:c>
      <x:c r="R1302" s="10"/>
      <x:c r="S1302" s="10" t="s">
        <x:v>298</x:v>
      </x:c>
      <x:c r="T1302" s="12" t="n">
        <x:f t="shared" ca="1" si="90">(COUNTIF($D$1298:$D$1324,"&lt;"&amp;D1302)+(COUNTIF($D$1298:$D$1324,"="&amp;D1302)-1)/2)/26*100</x:f>
        <x:v>26.923076923076923</x:v>
      </x:c>
      <x:c r="U1302" s="12" t="n">
        <x:f t="shared" ca="1" si="88">T1302*N1302</x:f>
        <x:v>2.2435897426923077</x:v>
      </x:c>
      <x:c r="V1302" s="12" t="n">
        <x:f t="shared" ca="1" si="89">U1302/9</x:f>
        <x:v>0.2492877491880342</x:v>
      </x:c>
    </x:row>
    <x:row r="1303">
      <x:c r="A1303" s="10" t="s">
        <x:v>288</x:v>
      </x:c>
      <x:c r="B1303" s="10" t="s">
        <x:v>65</x:v>
      </x:c>
      <x:c r="C1303" s="10" t="s">
        <x:v>66</x:v>
      </x:c>
      <x:c r="D1303" s="12">
        <x:v>1.5109513438</x:v>
      </x:c>
      <x:c r="E1303" s="10" t="s">
        <x:v>289</x:v>
      </x:c>
      <x:c r="F1303" s="10">
        <x:v>2025</x:v>
      </x:c>
      <x:c r="G1303" s="10" t="s">
        <x:v>290</x:v>
      </x:c>
      <x:c r="H1303" s="10" t="s">
        <x:v>291</x:v>
      </x:c>
      <x:c r="I1303" s="10" t="s">
        <x:v>292</x:v>
      </x:c>
      <x:c r="J1303" s="10" t="s">
        <x:v>293</x:v>
      </x:c>
      <x:c r="K1303" s="10" t="s">
        <x:v>54</x:v>
      </x:c>
      <x:c r="L1303" s="10" t="s">
        <x:v>285</x:v>
      </x:c>
      <x:c r="M1303" s="10" t="s">
        <x:v>255</x:v>
      </x:c>
      <x:c r="N1303" s="13">
        <x:v>8.3333333300000006E-2</x:v>
      </x:c>
      <x:c r="O1303" s="13">
        <x:v>0.11111111110000001</x:v>
      </x:c>
      <x:c r="P1303" s="13">
        <x:v>9.2592592999999994E-3</x:v>
      </x:c>
      <x:c r="Q1303" s="11" t="b">
        <x:v>0</x:v>
      </x:c>
      <x:c r="R1303" s="10"/>
      <x:c r="S1303" s="10" t="s">
        <x:v>299</x:v>
      </x:c>
      <x:c r="T1303" s="12" t="n">
        <x:f t="shared" ca="1" si="90">(COUNTIF($D$1298:$D$1324,"&lt;"&amp;D1303)+(COUNTIF($D$1298:$D$1324,"="&amp;D1303)-1)/2)/26*100</x:f>
        <x:v>84.61538461538461</x:v>
      </x:c>
      <x:c r="U1303" s="12" t="n">
        <x:f t="shared" ca="1" si="88">T1303*N1303</x:f>
        <x:v>7.051282048461538</x:v>
      </x:c>
      <x:c r="V1303" s="12" t="n">
        <x:f t="shared" ca="1" si="89">U1303/9</x:f>
        <x:v>0.7834757831623932</x:v>
      </x:c>
    </x:row>
    <x:row r="1304">
      <x:c r="A1304" s="10" t="s">
        <x:v>288</x:v>
      </x:c>
      <x:c r="B1304" s="10" t="s">
        <x:v>67</x:v>
      </x:c>
      <x:c r="C1304" s="10" t="s">
        <x:v>68</x:v>
      </x:c>
      <x:c r="D1304" s="12">
        <x:v>1.0540255408999999</x:v>
      </x:c>
      <x:c r="E1304" s="10" t="s">
        <x:v>289</x:v>
      </x:c>
      <x:c r="F1304" s="10">
        <x:v>2026</x:v>
      </x:c>
      <x:c r="G1304" s="10" t="s">
        <x:v>290</x:v>
      </x:c>
      <x:c r="H1304" s="10" t="s">
        <x:v>291</x:v>
      </x:c>
      <x:c r="I1304" s="10" t="s">
        <x:v>292</x:v>
      </x:c>
      <x:c r="J1304" s="10" t="s">
        <x:v>293</x:v>
      </x:c>
      <x:c r="K1304" s="10" t="s">
        <x:v>54</x:v>
      </x:c>
      <x:c r="L1304" s="10" t="s">
        <x:v>285</x:v>
      </x:c>
      <x:c r="M1304" s="10" t="s">
        <x:v>255</x:v>
      </x:c>
      <x:c r="N1304" s="13">
        <x:v>8.3333333300000006E-2</x:v>
      </x:c>
      <x:c r="O1304" s="13">
        <x:v>0.11111111110000001</x:v>
      </x:c>
      <x:c r="P1304" s="13">
        <x:v>9.2592592999999994E-3</x:v>
      </x:c>
      <x:c r="Q1304" s="11" t="b">
        <x:v>0</x:v>
      </x:c>
      <x:c r="R1304" s="10"/>
      <x:c r="S1304" s="10" t="s">
        <x:v>300</x:v>
      </x:c>
      <x:c r="T1304" s="12" t="n">
        <x:f t="shared" ca="1" si="90">(COUNTIF($D$1298:$D$1324,"&lt;"&amp;D1304)+(COUNTIF($D$1298:$D$1324,"="&amp;D1304)-1)/2)/26*100</x:f>
        <x:v>50</x:v>
      </x:c>
      <x:c r="U1304" s="12" t="n">
        <x:f t="shared" ca="1" si="88">T1304*N1304</x:f>
        <x:v>4.166666665</x:v>
      </x:c>
      <x:c r="V1304" s="12" t="n">
        <x:f t="shared" ca="1" si="89">U1304/9</x:f>
        <x:v>0.4629629627777778</x:v>
      </x:c>
    </x:row>
    <x:row r="1305">
      <x:c r="A1305" s="10" t="s">
        <x:v>288</x:v>
      </x:c>
      <x:c r="B1305" s="10" t="s">
        <x:v>69</x:v>
      </x:c>
      <x:c r="C1305" s="10" t="s">
        <x:v>70</x:v>
      </x:c>
      <x:c r="D1305" s="12">
        <x:v>1.2723695836</x:v>
      </x:c>
      <x:c r="E1305" s="10" t="s">
        <x:v>289</x:v>
      </x:c>
      <x:c r="F1305" s="10">
        <x:v>2023</x:v>
      </x:c>
      <x:c r="G1305" s="10" t="s">
        <x:v>290</x:v>
      </x:c>
      <x:c r="H1305" s="10" t="s">
        <x:v>291</x:v>
      </x:c>
      <x:c r="I1305" s="10" t="s">
        <x:v>292</x:v>
      </x:c>
      <x:c r="J1305" s="10" t="s">
        <x:v>293</x:v>
      </x:c>
      <x:c r="K1305" s="10" t="s">
        <x:v>54</x:v>
      </x:c>
      <x:c r="L1305" s="10" t="s">
        <x:v>285</x:v>
      </x:c>
      <x:c r="M1305" s="10" t="s">
        <x:v>255</x:v>
      </x:c>
      <x:c r="N1305" s="13">
        <x:v>8.3333333300000006E-2</x:v>
      </x:c>
      <x:c r="O1305" s="13">
        <x:v>0.11111111110000001</x:v>
      </x:c>
      <x:c r="P1305" s="13">
        <x:v>9.2592592999999994E-3</x:v>
      </x:c>
      <x:c r="Q1305" s="11" t="b">
        <x:v>0</x:v>
      </x:c>
      <x:c r="R1305" s="10"/>
      <x:c r="S1305" s="10" t="s">
        <x:v>301</x:v>
      </x:c>
      <x:c r="T1305" s="12" t="n">
        <x:f t="shared" ca="1" si="90">(COUNTIF($D$1298:$D$1324,"&lt;"&amp;D1305)+(COUNTIF($D$1298:$D$1324,"="&amp;D1305)-1)/2)/26*100</x:f>
        <x:v>73.07692307692307</x:v>
      </x:c>
      <x:c r="U1305" s="12" t="n">
        <x:f t="shared" ca="1" si="88">T1305*N1305</x:f>
        <x:v>6.089743587307692</x:v>
      </x:c>
      <x:c r="V1305" s="12" t="n">
        <x:f t="shared" ca="1" si="89">U1305/9</x:f>
        <x:v>0.6766381763675213</x:v>
      </x:c>
    </x:row>
    <x:row r="1306">
      <x:c r="A1306" s="10" t="s">
        <x:v>288</x:v>
      </x:c>
      <x:c r="B1306" s="10" t="s">
        <x:v>71</x:v>
      </x:c>
      <x:c r="C1306" s="10" t="s">
        <x:v>72</x:v>
      </x:c>
      <x:c r="D1306" s="12">
        <x:v>1.4167636456999999</x:v>
      </x:c>
      <x:c r="E1306" s="10" t="s">
        <x:v>289</x:v>
      </x:c>
      <x:c r="F1306" s="10">
        <x:v>2023</x:v>
      </x:c>
      <x:c r="G1306" s="10" t="s">
        <x:v>290</x:v>
      </x:c>
      <x:c r="H1306" s="10" t="s">
        <x:v>291</x:v>
      </x:c>
      <x:c r="I1306" s="10" t="s">
        <x:v>292</x:v>
      </x:c>
      <x:c r="J1306" s="10" t="s">
        <x:v>293</x:v>
      </x:c>
      <x:c r="K1306" s="10" t="s">
        <x:v>54</x:v>
      </x:c>
      <x:c r="L1306" s="10" t="s">
        <x:v>285</x:v>
      </x:c>
      <x:c r="M1306" s="10" t="s">
        <x:v>255</x:v>
      </x:c>
      <x:c r="N1306" s="13">
        <x:v>8.3333333300000006E-2</x:v>
      </x:c>
      <x:c r="O1306" s="13">
        <x:v>0.11111111110000001</x:v>
      </x:c>
      <x:c r="P1306" s="13">
        <x:v>9.2592592999999994E-3</x:v>
      </x:c>
      <x:c r="Q1306" s="11" t="b">
        <x:v>0</x:v>
      </x:c>
      <x:c r="R1306" s="10"/>
      <x:c r="S1306" s="10" t="s">
        <x:v>302</x:v>
      </x:c>
      <x:c r="T1306" s="12" t="n">
        <x:f t="shared" ca="1" si="90">(COUNTIF($D$1298:$D$1324,"&lt;"&amp;D1306)+(COUNTIF($D$1298:$D$1324,"="&amp;D1306)-1)/2)/26*100</x:f>
        <x:v>80.76923076923077</x:v>
      </x:c>
      <x:c r="U1306" s="12" t="n">
        <x:f t="shared" ca="1" si="88">T1306*N1306</x:f>
        <x:v>6.730769228076924</x:v>
      </x:c>
      <x:c r="V1306" s="12" t="n">
        <x:f t="shared" ca="1" si="89">U1306/9</x:f>
        <x:v>0.7478632475641027</x:v>
      </x:c>
    </x:row>
    <x:row r="1307">
      <x:c r="A1307" s="10" t="s">
        <x:v>288</x:v>
      </x:c>
      <x:c r="B1307" s="10" t="s">
        <x:v>73</x:v>
      </x:c>
      <x:c r="C1307" s="10" t="s">
        <x:v>74</x:v>
      </x:c>
      <x:c r="D1307" s="12">
        <x:v>0.5470265903</x:v>
      </x:c>
      <x:c r="E1307" s="10" t="s">
        <x:v>289</x:v>
      </x:c>
      <x:c r="F1307" s="10">
        <x:v>2023</x:v>
      </x:c>
      <x:c r="G1307" s="10" t="s">
        <x:v>290</x:v>
      </x:c>
      <x:c r="H1307" s="10" t="s">
        <x:v>291</x:v>
      </x:c>
      <x:c r="I1307" s="10" t="s">
        <x:v>292</x:v>
      </x:c>
      <x:c r="J1307" s="10" t="s">
        <x:v>293</x:v>
      </x:c>
      <x:c r="K1307" s="10" t="s">
        <x:v>54</x:v>
      </x:c>
      <x:c r="L1307" s="10" t="s">
        <x:v>285</x:v>
      </x:c>
      <x:c r="M1307" s="10" t="s">
        <x:v>255</x:v>
      </x:c>
      <x:c r="N1307" s="13">
        <x:v>8.3333333300000006E-2</x:v>
      </x:c>
      <x:c r="O1307" s="13">
        <x:v>0.11111111110000001</x:v>
      </x:c>
      <x:c r="P1307" s="13">
        <x:v>9.2592592999999994E-3</x:v>
      </x:c>
      <x:c r="Q1307" s="11" t="b">
        <x:v>0</x:v>
      </x:c>
      <x:c r="R1307" s="10"/>
      <x:c r="S1307" s="10" t="s">
        <x:v>303</x:v>
      </x:c>
      <x:c r="T1307" s="12" t="n">
        <x:f t="shared" ca="1" si="90">(COUNTIF($D$1298:$D$1324,"&lt;"&amp;D1307)+(COUNTIF($D$1298:$D$1324,"="&amp;D1307)-1)/2)/26*100</x:f>
        <x:v>11.538461538461538</x:v>
      </x:c>
      <x:c r="U1307" s="12" t="n">
        <x:f t="shared" ca="1" si="88">T1307*N1307</x:f>
        <x:v>0.9615384611538462</x:v>
      </x:c>
      <x:c r="V1307" s="12" t="n">
        <x:f t="shared" ca="1" si="89">U1307/9</x:f>
        <x:v>0.10683760679487181</x:v>
      </x:c>
    </x:row>
    <x:row r="1308">
      <x:c r="A1308" s="10" t="s">
        <x:v>288</x:v>
      </x:c>
      <x:c r="B1308" s="10" t="s">
        <x:v>75</x:v>
      </x:c>
      <x:c r="C1308" s="10" t="s">
        <x:v>76</x:v>
      </x:c>
      <x:c r="D1308" s="12">
        <x:v>1.1199783741</x:v>
      </x:c>
      <x:c r="E1308" s="10" t="s">
        <x:v>289</x:v>
      </x:c>
      <x:c r="F1308" s="10">
        <x:v>2023</x:v>
      </x:c>
      <x:c r="G1308" s="10" t="s">
        <x:v>290</x:v>
      </x:c>
      <x:c r="H1308" s="10" t="s">
        <x:v>291</x:v>
      </x:c>
      <x:c r="I1308" s="10" t="s">
        <x:v>292</x:v>
      </x:c>
      <x:c r="J1308" s="10" t="s">
        <x:v>293</x:v>
      </x:c>
      <x:c r="K1308" s="10" t="s">
        <x:v>54</x:v>
      </x:c>
      <x:c r="L1308" s="10" t="s">
        <x:v>285</x:v>
      </x:c>
      <x:c r="M1308" s="10" t="s">
        <x:v>255</x:v>
      </x:c>
      <x:c r="N1308" s="13">
        <x:v>8.3333333300000006E-2</x:v>
      </x:c>
      <x:c r="O1308" s="13">
        <x:v>0.11111111110000001</x:v>
      </x:c>
      <x:c r="P1308" s="13">
        <x:v>9.2592592999999994E-3</x:v>
      </x:c>
      <x:c r="Q1308" s="11" t="b">
        <x:v>0</x:v>
      </x:c>
      <x:c r="R1308" s="10"/>
      <x:c r="S1308" s="10" t="s">
        <x:v>304</x:v>
      </x:c>
      <x:c r="T1308" s="12" t="n">
        <x:f t="shared" ca="1" si="90">(COUNTIF($D$1298:$D$1324,"&lt;"&amp;D1308)+(COUNTIF($D$1298:$D$1324,"="&amp;D1308)-1)/2)/26*100</x:f>
        <x:v>53.84615384615385</x:v>
      </x:c>
      <x:c r="U1308" s="12" t="n">
        <x:f t="shared" ca="1" si="88">T1308*N1308</x:f>
        <x:v>4.487179485384615</x:v>
      </x:c>
      <x:c r="V1308" s="12" t="n">
        <x:f t="shared" ca="1" si="89">U1308/9</x:f>
        <x:v>0.4985754983760684</x:v>
      </x:c>
    </x:row>
    <x:row r="1309">
      <x:c r="A1309" s="10" t="s">
        <x:v>288</x:v>
      </x:c>
      <x:c r="B1309" s="10" t="s">
        <x:v>77</x:v>
      </x:c>
      <x:c r="C1309" s="10" t="s">
        <x:v>78</x:v>
      </x:c>
      <x:c r="D1309" s="12">
        <x:v>1.2247448714</x:v>
      </x:c>
      <x:c r="E1309" s="10" t="s">
        <x:v>289</x:v>
      </x:c>
      <x:c r="F1309" s="10">
        <x:v>2024</x:v>
      </x:c>
      <x:c r="G1309" s="10" t="s">
        <x:v>290</x:v>
      </x:c>
      <x:c r="H1309" s="10" t="s">
        <x:v>291</x:v>
      </x:c>
      <x:c r="I1309" s="10" t="s">
        <x:v>292</x:v>
      </x:c>
      <x:c r="J1309" s="10" t="s">
        <x:v>293</x:v>
      </x:c>
      <x:c r="K1309" s="10" t="s">
        <x:v>54</x:v>
      </x:c>
      <x:c r="L1309" s="10" t="s">
        <x:v>285</x:v>
      </x:c>
      <x:c r="M1309" s="10" t="s">
        <x:v>255</x:v>
      </x:c>
      <x:c r="N1309" s="13">
        <x:v>8.3333333300000006E-2</x:v>
      </x:c>
      <x:c r="O1309" s="13">
        <x:v>0.11111111110000001</x:v>
      </x:c>
      <x:c r="P1309" s="13">
        <x:v>9.2592592999999994E-3</x:v>
      </x:c>
      <x:c r="Q1309" s="11" t="b">
        <x:v>0</x:v>
      </x:c>
      <x:c r="R1309" s="10"/>
      <x:c r="S1309" s="10" t="s">
        <x:v>305</x:v>
      </x:c>
      <x:c r="T1309" s="12" t="n">
        <x:f t="shared" ca="1" si="90">(COUNTIF($D$1298:$D$1324,"&lt;"&amp;D1309)+(COUNTIF($D$1298:$D$1324,"="&amp;D1309)-1)/2)/26*100</x:f>
        <x:v>61.53846153846154</x:v>
      </x:c>
      <x:c r="U1309" s="12" t="n">
        <x:f t="shared" ca="1" si="88">T1309*N1309</x:f>
        <x:v>5.128205126153847</x:v>
      </x:c>
      <x:c r="V1309" s="12" t="n">
        <x:f t="shared" ca="1" si="89">U1309/9</x:f>
        <x:v>0.5698005695726497</x:v>
      </x:c>
    </x:row>
    <x:row r="1310">
      <x:c r="A1310" s="10" t="s">
        <x:v>288</x:v>
      </x:c>
      <x:c r="B1310" s="10" t="s">
        <x:v>79</x:v>
      </x:c>
      <x:c r="C1310" s="10" t="s">
        <x:v>80</x:v>
      </x:c>
      <x:c r="D1310" s="12">
        <x:v>1.0102508268999999</x:v>
      </x:c>
      <x:c r="E1310" s="10" t="s">
        <x:v>289</x:v>
      </x:c>
      <x:c r="F1310" s="10">
        <x:v>2024</x:v>
      </x:c>
      <x:c r="G1310" s="10" t="s">
        <x:v>290</x:v>
      </x:c>
      <x:c r="H1310" s="10" t="s">
        <x:v>291</x:v>
      </x:c>
      <x:c r="I1310" s="10" t="s">
        <x:v>292</x:v>
      </x:c>
      <x:c r="J1310" s="10" t="s">
        <x:v>293</x:v>
      </x:c>
      <x:c r="K1310" s="10" t="s">
        <x:v>54</x:v>
      </x:c>
      <x:c r="L1310" s="10" t="s">
        <x:v>285</x:v>
      </x:c>
      <x:c r="M1310" s="10" t="s">
        <x:v>255</x:v>
      </x:c>
      <x:c r="N1310" s="13">
        <x:v>8.3333333300000006E-2</x:v>
      </x:c>
      <x:c r="O1310" s="13">
        <x:v>0.11111111110000001</x:v>
      </x:c>
      <x:c r="P1310" s="13">
        <x:v>9.2592592999999994E-3</x:v>
      </x:c>
      <x:c r="Q1310" s="11" t="b">
        <x:v>0</x:v>
      </x:c>
      <x:c r="R1310" s="10"/>
      <x:c r="S1310" s="10" t="s">
        <x:v>306</x:v>
      </x:c>
      <x:c r="T1310" s="12" t="n">
        <x:f t="shared" ca="1" si="90">(COUNTIF($D$1298:$D$1324,"&lt;"&amp;D1310)+(COUNTIF($D$1298:$D$1324,"="&amp;D1310)-1)/2)/26*100</x:f>
        <x:v>38.46153846153847</x:v>
      </x:c>
      <x:c r="U1310" s="12" t="n">
        <x:f t="shared" ca="1" si="88">T1310*N1310</x:f>
        <x:v>3.2051282038461544</x:v>
      </x:c>
      <x:c r="V1310" s="12" t="n">
        <x:f t="shared" ca="1" si="89">U1310/9</x:f>
        <x:v>0.35612535598290607</x:v>
      </x:c>
    </x:row>
    <x:row r="1311">
      <x:c r="A1311" s="10" t="s">
        <x:v>288</x:v>
      </x:c>
      <x:c r="B1311" s="10" t="s">
        <x:v>81</x:v>
      </x:c>
      <x:c r="C1311" s="10" t="s">
        <x:v>82</x:v>
      </x:c>
      <x:c r="D1311" s="12">
        <x:v>1.7557794150999999</x:v>
      </x:c>
      <x:c r="E1311" s="10" t="s">
        <x:v>289</x:v>
      </x:c>
      <x:c r="F1311" s="10">
        <x:v>2025</x:v>
      </x:c>
      <x:c r="G1311" s="10" t="s">
        <x:v>290</x:v>
      </x:c>
      <x:c r="H1311" s="10" t="s">
        <x:v>291</x:v>
      </x:c>
      <x:c r="I1311" s="10" t="s">
        <x:v>292</x:v>
      </x:c>
      <x:c r="J1311" s="10" t="s">
        <x:v>293</x:v>
      </x:c>
      <x:c r="K1311" s="10" t="s">
        <x:v>54</x:v>
      </x:c>
      <x:c r="L1311" s="10" t="s">
        <x:v>285</x:v>
      </x:c>
      <x:c r="M1311" s="10" t="s">
        <x:v>255</x:v>
      </x:c>
      <x:c r="N1311" s="13">
        <x:v>8.3333333300000006E-2</x:v>
      </x:c>
      <x:c r="O1311" s="13">
        <x:v>0.11111111110000001</x:v>
      </x:c>
      <x:c r="P1311" s="13">
        <x:v>9.2592592999999994E-3</x:v>
      </x:c>
      <x:c r="Q1311" s="11" t="b">
        <x:v>0</x:v>
      </x:c>
      <x:c r="R1311" s="10"/>
      <x:c r="S1311" s="10" t="s">
        <x:v>307</x:v>
      </x:c>
      <x:c r="T1311" s="12" t="n">
        <x:f t="shared" ca="1" si="90">(COUNTIF($D$1298:$D$1324,"&lt;"&amp;D1311)+(COUNTIF($D$1298:$D$1324,"="&amp;D1311)-1)/2)/26*100</x:f>
        <x:v>88.46153846153845</x:v>
      </x:c>
      <x:c r="U1311" s="12" t="n">
        <x:f t="shared" ca="1" si="88">T1311*N1311</x:f>
        <x:v>7.371794868846154</x:v>
      </x:c>
      <x:c r="V1311" s="12" t="n">
        <x:f t="shared" ca="1" si="89">U1311/9</x:f>
        <x:v>0.8190883187606838</x:v>
      </x:c>
    </x:row>
    <x:row r="1312">
      <x:c r="A1312" s="10" t="s">
        <x:v>288</x:v>
      </x:c>
      <x:c r="B1312" s="10" t="s">
        <x:v>83</x:v>
      </x:c>
      <x:c r="C1312" s="10" t="s">
        <x:v>84</x:v>
      </x:c>
      <x:c r="D1312" s="12">
        <x:v>1.8667387561</x:v>
      </x:c>
      <x:c r="E1312" s="10" t="s">
        <x:v>289</x:v>
      </x:c>
      <x:c r="F1312" s="10">
        <x:v>2024</x:v>
      </x:c>
      <x:c r="G1312" s="10" t="s">
        <x:v>290</x:v>
      </x:c>
      <x:c r="H1312" s="10" t="s">
        <x:v>291</x:v>
      </x:c>
      <x:c r="I1312" s="10" t="s">
        <x:v>292</x:v>
      </x:c>
      <x:c r="J1312" s="10" t="s">
        <x:v>293</x:v>
      </x:c>
      <x:c r="K1312" s="10" t="s">
        <x:v>54</x:v>
      </x:c>
      <x:c r="L1312" s="10" t="s">
        <x:v>285</x:v>
      </x:c>
      <x:c r="M1312" s="10" t="s">
        <x:v>255</x:v>
      </x:c>
      <x:c r="N1312" s="13">
        <x:v>8.3333333300000006E-2</x:v>
      </x:c>
      <x:c r="O1312" s="13">
        <x:v>0.11111111110000001</x:v>
      </x:c>
      <x:c r="P1312" s="13">
        <x:v>9.2592592999999994E-3</x:v>
      </x:c>
      <x:c r="Q1312" s="11" t="b">
        <x:v>0</x:v>
      </x:c>
      <x:c r="R1312" s="10"/>
      <x:c r="S1312" s="10" t="s">
        <x:v>308</x:v>
      </x:c>
      <x:c r="T1312" s="12" t="n">
        <x:f t="shared" ca="1" si="90">(COUNTIF($D$1298:$D$1324,"&lt;"&amp;D1312)+(COUNTIF($D$1298:$D$1324,"="&amp;D1312)-1)/2)/26*100</x:f>
        <x:v>96.15384615384616</x:v>
      </x:c>
      <x:c r="U1312" s="12" t="n">
        <x:f t="shared" ca="1" si="88">T1312*N1312</x:f>
        <x:v>8.012820509615386</x:v>
      </x:c>
      <x:c r="V1312" s="12" t="n">
        <x:f t="shared" ca="1" si="89">U1312/9</x:f>
        <x:v>0.8903133899572651</x:v>
      </x:c>
    </x:row>
    <x:row r="1313">
      <x:c r="A1313" s="10" t="s">
        <x:v>288</x:v>
      </x:c>
      <x:c r="B1313" s="10" t="s">
        <x:v>85</x:v>
      </x:c>
      <x:c r="C1313" s="10" t="s">
        <x:v>86</x:v>
      </x:c>
      <x:c r="D1313" s="12">
        <x:v>0.98569144500000005</x:v>
      </x:c>
      <x:c r="E1313" s="10" t="s">
        <x:v>289</x:v>
      </x:c>
      <x:c r="F1313" s="10">
        <x:v>2022</x:v>
      </x:c>
      <x:c r="G1313" s="10" t="s">
        <x:v>290</x:v>
      </x:c>
      <x:c r="H1313" s="10" t="s">
        <x:v>291</x:v>
      </x:c>
      <x:c r="I1313" s="10" t="s">
        <x:v>292</x:v>
      </x:c>
      <x:c r="J1313" s="10" t="s">
        <x:v>293</x:v>
      </x:c>
      <x:c r="K1313" s="10" t="s">
        <x:v>54</x:v>
      </x:c>
      <x:c r="L1313" s="10" t="s">
        <x:v>285</x:v>
      </x:c>
      <x:c r="M1313" s="10" t="s">
        <x:v>255</x:v>
      </x:c>
      <x:c r="N1313" s="13">
        <x:v>8.3333333300000006E-2</x:v>
      </x:c>
      <x:c r="O1313" s="13">
        <x:v>0.11111111110000001</x:v>
      </x:c>
      <x:c r="P1313" s="13">
        <x:v>9.2592592999999994E-3</x:v>
      </x:c>
      <x:c r="Q1313" s="11" t="b">
        <x:v>0</x:v>
      </x:c>
      <x:c r="R1313" s="10"/>
      <x:c r="S1313" s="10" t="s">
        <x:v>309</x:v>
      </x:c>
      <x:c r="T1313" s="12" t="n">
        <x:f t="shared" ca="1" si="90">(COUNTIF($D$1298:$D$1324,"&lt;"&amp;D1313)+(COUNTIF($D$1298:$D$1324,"="&amp;D1313)-1)/2)/26*100</x:f>
        <x:v>30.76923076923077</x:v>
      </x:c>
      <x:c r="U1313" s="12" t="n">
        <x:f t="shared" ca="1" si="88">T1313*N1313</x:f>
        <x:v>2.5641025630769234</x:v>
      </x:c>
      <x:c r="V1313" s="12" t="n">
        <x:f t="shared" ca="1" si="89">U1313/9</x:f>
        <x:v>0.28490028478632484</x:v>
      </x:c>
    </x:row>
    <x:row r="1314">
      <x:c r="A1314" s="10" t="s">
        <x:v>288</x:v>
      </x:c>
      <x:c r="B1314" s="10" t="s">
        <x:v>87</x:v>
      </x:c>
      <x:c r="C1314" s="10" t="s">
        <x:v>88</x:v>
      </x:c>
      <x:c r="D1314" s="12">
        <x:v>1.8871831960000001</x:v>
      </x:c>
      <x:c r="E1314" s="10" t="s">
        <x:v>289</x:v>
      </x:c>
      <x:c r="F1314" s="10">
        <x:v>2024</x:v>
      </x:c>
      <x:c r="G1314" s="10" t="s">
        <x:v>290</x:v>
      </x:c>
      <x:c r="H1314" s="10" t="s">
        <x:v>291</x:v>
      </x:c>
      <x:c r="I1314" s="10" t="s">
        <x:v>292</x:v>
      </x:c>
      <x:c r="J1314" s="10" t="s">
        <x:v>293</x:v>
      </x:c>
      <x:c r="K1314" s="10" t="s">
        <x:v>54</x:v>
      </x:c>
      <x:c r="L1314" s="10" t="s">
        <x:v>285</x:v>
      </x:c>
      <x:c r="M1314" s="10" t="s">
        <x:v>255</x:v>
      </x:c>
      <x:c r="N1314" s="13">
        <x:v>8.3333333300000006E-2</x:v>
      </x:c>
      <x:c r="O1314" s="13">
        <x:v>0.11111111110000001</x:v>
      </x:c>
      <x:c r="P1314" s="13">
        <x:v>9.2592592999999994E-3</x:v>
      </x:c>
      <x:c r="Q1314" s="11" t="b">
        <x:v>0</x:v>
      </x:c>
      <x:c r="R1314" s="10"/>
      <x:c r="S1314" s="10" t="s">
        <x:v>310</x:v>
      </x:c>
      <x:c r="T1314" s="12" t="n">
        <x:f t="shared" ca="1" si="90">(COUNTIF($D$1298:$D$1324,"&lt;"&amp;D1314)+(COUNTIF($D$1298:$D$1324,"="&amp;D1314)-1)/2)/26*100</x:f>
        <x:v>100</x:v>
      </x:c>
      <x:c r="U1314" s="12" t="n">
        <x:f t="shared" ca="1" si="88">T1314*N1314</x:f>
        <x:v>8.33333333</x:v>
      </x:c>
      <x:c r="V1314" s="12" t="n">
        <x:f t="shared" ca="1" si="89">U1314/9</x:f>
        <x:v>0.9259259255555556</x:v>
      </x:c>
    </x:row>
    <x:row r="1315">
      <x:c r="A1315" s="10" t="s">
        <x:v>288</x:v>
      </x:c>
      <x:c r="B1315" s="10" t="s">
        <x:v>89</x:v>
      </x:c>
      <x:c r="C1315" s="10" t="s">
        <x:v>90</x:v>
      </x:c>
      <x:c r="D1315" s="12">
        <x:v>1.3786186528</x:v>
      </x:c>
      <x:c r="E1315" s="10" t="s">
        <x:v>289</x:v>
      </x:c>
      <x:c r="F1315" s="10">
        <x:v>2023</x:v>
      </x:c>
      <x:c r="G1315" s="10" t="s">
        <x:v>290</x:v>
      </x:c>
      <x:c r="H1315" s="10" t="s">
        <x:v>291</x:v>
      </x:c>
      <x:c r="I1315" s="10" t="s">
        <x:v>292</x:v>
      </x:c>
      <x:c r="J1315" s="10" t="s">
        <x:v>293</x:v>
      </x:c>
      <x:c r="K1315" s="10" t="s">
        <x:v>54</x:v>
      </x:c>
      <x:c r="L1315" s="10" t="s">
        <x:v>285</x:v>
      </x:c>
      <x:c r="M1315" s="10" t="s">
        <x:v>255</x:v>
      </x:c>
      <x:c r="N1315" s="13">
        <x:v>8.3333333300000006E-2</x:v>
      </x:c>
      <x:c r="O1315" s="13">
        <x:v>0.11111111110000001</x:v>
      </x:c>
      <x:c r="P1315" s="13">
        <x:v>9.2592592999999994E-3</x:v>
      </x:c>
      <x:c r="Q1315" s="11" t="b">
        <x:v>0</x:v>
      </x:c>
      <x:c r="R1315" s="10"/>
      <x:c r="S1315" s="10" t="s">
        <x:v>311</x:v>
      </x:c>
      <x:c r="T1315" s="12" t="n">
        <x:f t="shared" ca="1" si="90">(COUNTIF($D$1298:$D$1324,"&lt;"&amp;D1315)+(COUNTIF($D$1298:$D$1324,"="&amp;D1315)-1)/2)/26*100</x:f>
        <x:v>76.92307692307693</x:v>
      </x:c>
      <x:c r="U1315" s="12" t="n">
        <x:f t="shared" ca="1" si="88">T1315*N1315</x:f>
        <x:v>6.410256407692309</x:v>
      </x:c>
      <x:c r="V1315" s="12" t="n">
        <x:f t="shared" ca="1" si="89">U1315/9</x:f>
        <x:v>0.7122507119658121</x:v>
      </x:c>
    </x:row>
    <x:row r="1316">
      <x:c r="A1316" s="10" t="s">
        <x:v>288</x:v>
      </x:c>
      <x:c r="B1316" s="10" t="s">
        <x:v>91</x:v>
      </x:c>
      <x:c r="C1316" s="10" t="s">
        <x:v>92</x:v>
      </x:c>
      <x:c r="D1316" s="12">
        <x:v>0.92190034359999995</x:v>
      </x:c>
      <x:c r="E1316" s="10" t="s">
        <x:v>289</x:v>
      </x:c>
      <x:c r="F1316" s="10">
        <x:v>2022</x:v>
      </x:c>
      <x:c r="G1316" s="10" t="s">
        <x:v>290</x:v>
      </x:c>
      <x:c r="H1316" s="10" t="s">
        <x:v>291</x:v>
      </x:c>
      <x:c r="I1316" s="10" t="s">
        <x:v>292</x:v>
      </x:c>
      <x:c r="J1316" s="10" t="s">
        <x:v>293</x:v>
      </x:c>
      <x:c r="K1316" s="10" t="s">
        <x:v>54</x:v>
      </x:c>
      <x:c r="L1316" s="10" t="s">
        <x:v>285</x:v>
      </x:c>
      <x:c r="M1316" s="10" t="s">
        <x:v>255</x:v>
      </x:c>
      <x:c r="N1316" s="13">
        <x:v>8.3333333300000006E-2</x:v>
      </x:c>
      <x:c r="O1316" s="13">
        <x:v>0.11111111110000001</x:v>
      </x:c>
      <x:c r="P1316" s="13">
        <x:v>9.2592592999999994E-3</x:v>
      </x:c>
      <x:c r="Q1316" s="11" t="b">
        <x:v>0</x:v>
      </x:c>
      <x:c r="R1316" s="10"/>
      <x:c r="S1316" s="10" t="s">
        <x:v>312</x:v>
      </x:c>
      <x:c r="T1316" s="12" t="n">
        <x:f t="shared" ca="1" si="90">(COUNTIF($D$1298:$D$1324,"&lt;"&amp;D1316)+(COUNTIF($D$1298:$D$1324,"="&amp;D1316)-1)/2)/26*100</x:f>
        <x:v>23.076923076923077</x:v>
      </x:c>
      <x:c r="U1316" s="12" t="n">
        <x:f t="shared" ca="1" si="88">T1316*N1316</x:f>
        <x:v>1.9230769223076924</x:v>
      </x:c>
      <x:c r="V1316" s="12" t="n">
        <x:f t="shared" ca="1" si="89">U1316/9</x:f>
        <x:v>0.21367521358974362</x:v>
      </x:c>
    </x:row>
    <x:row r="1317">
      <x:c r="A1317" s="10" t="s">
        <x:v>288</x:v>
      </x:c>
      <x:c r="B1317" s="10" t="s">
        <x:v>93</x:v>
      </x:c>
      <x:c r="C1317" s="10" t="s">
        <x:v>94</x:v>
      </x:c>
      <x:c r="D1317" s="12">
        <x:v>1.7657757301999999</x:v>
      </x:c>
      <x:c r="E1317" s="10" t="s">
        <x:v>289</x:v>
      </x:c>
      <x:c r="F1317" s="10">
        <x:v>2022</x:v>
      </x:c>
      <x:c r="G1317" s="10" t="s">
        <x:v>290</x:v>
      </x:c>
      <x:c r="H1317" s="10" t="s">
        <x:v>291</x:v>
      </x:c>
      <x:c r="I1317" s="10" t="s">
        <x:v>292</x:v>
      </x:c>
      <x:c r="J1317" s="10" t="s">
        <x:v>293</x:v>
      </x:c>
      <x:c r="K1317" s="10" t="s">
        <x:v>54</x:v>
      </x:c>
      <x:c r="L1317" s="10" t="s">
        <x:v>285</x:v>
      </x:c>
      <x:c r="M1317" s="10" t="s">
        <x:v>255</x:v>
      </x:c>
      <x:c r="N1317" s="13">
        <x:v>8.3333333300000006E-2</x:v>
      </x:c>
      <x:c r="O1317" s="13">
        <x:v>0.11111111110000001</x:v>
      </x:c>
      <x:c r="P1317" s="13">
        <x:v>9.2592592999999994E-3</x:v>
      </x:c>
      <x:c r="Q1317" s="11" t="b">
        <x:v>0</x:v>
      </x:c>
      <x:c r="R1317" s="10"/>
      <x:c r="S1317" s="10" t="s">
        <x:v>313</x:v>
      </x:c>
      <x:c r="T1317" s="12" t="n">
        <x:f t="shared" ca="1" si="90">(COUNTIF($D$1298:$D$1324,"&lt;"&amp;D1317)+(COUNTIF($D$1298:$D$1324,"="&amp;D1317)-1)/2)/26*100</x:f>
        <x:v>92.3076923076923</x:v>
      </x:c>
      <x:c r="U1317" s="12" t="n">
        <x:f t="shared" ca="1" si="88">T1317*N1317</x:f>
        <x:v>7.69230768923077</x:v>
      </x:c>
      <x:c r="V1317" s="12" t="n">
        <x:f t="shared" ca="1" si="89">U1317/9</x:f>
        <x:v>0.8547008543589745</x:v>
      </x:c>
    </x:row>
    <x:row r="1318">
      <x:c r="A1318" s="10" t="s">
        <x:v>288</x:v>
      </x:c>
      <x:c r="B1318" s="10" t="s">
        <x:v>95</x:v>
      </x:c>
      <x:c r="C1318" s="10" t="s">
        <x:v>96</x:v>
      </x:c>
      <x:c r="D1318" s="12">
        <x:v>0.66790283100000003</x:v>
      </x:c>
      <x:c r="E1318" s="10" t="s">
        <x:v>289</x:v>
      </x:c>
      <x:c r="F1318" s="10">
        <x:v>2025</x:v>
      </x:c>
      <x:c r="G1318" s="10" t="s">
        <x:v>290</x:v>
      </x:c>
      <x:c r="H1318" s="10" t="s">
        <x:v>291</x:v>
      </x:c>
      <x:c r="I1318" s="10" t="s">
        <x:v>292</x:v>
      </x:c>
      <x:c r="J1318" s="10" t="s">
        <x:v>293</x:v>
      </x:c>
      <x:c r="K1318" s="10" t="s">
        <x:v>54</x:v>
      </x:c>
      <x:c r="L1318" s="10" t="s">
        <x:v>285</x:v>
      </x:c>
      <x:c r="M1318" s="10" t="s">
        <x:v>255</x:v>
      </x:c>
      <x:c r="N1318" s="13">
        <x:v>8.3333333300000006E-2</x:v>
      </x:c>
      <x:c r="O1318" s="13">
        <x:v>0.11111111110000001</x:v>
      </x:c>
      <x:c r="P1318" s="13">
        <x:v>9.2592592999999994E-3</x:v>
      </x:c>
      <x:c r="Q1318" s="11" t="b">
        <x:v>0</x:v>
      </x:c>
      <x:c r="R1318" s="10"/>
      <x:c r="S1318" s="10" t="s">
        <x:v>314</x:v>
      </x:c>
      <x:c r="T1318" s="12" t="n">
        <x:f t="shared" ca="1" si="90">(COUNTIF($D$1298:$D$1324,"&lt;"&amp;D1318)+(COUNTIF($D$1298:$D$1324,"="&amp;D1318)-1)/2)/26*100</x:f>
        <x:v>17.307692307692307</x:v>
      </x:c>
      <x:c r="U1318" s="12" t="n">
        <x:f t="shared" ca="1" si="88">T1318*N1318</x:f>
        <x:v>1.4423076917307693</x:v>
      </x:c>
      <x:c r="V1318" s="12" t="n">
        <x:f t="shared" ca="1" si="89">U1318/9</x:f>
        <x:v>0.1602564101923077</x:v>
      </x:c>
    </x:row>
    <x:row r="1319">
      <x:c r="A1319" s="10" t="s">
        <x:v>288</x:v>
      </x:c>
      <x:c r="B1319" s="10" t="s">
        <x:v>97</x:v>
      </x:c>
      <x:c r="C1319" s="10" t="s">
        <x:v>98</x:v>
      </x:c>
      <x:c r="D1319" s="12">
        <x:v>1.1948882144999999</x:v>
      </x:c>
      <x:c r="E1319" s="10" t="s">
        <x:v>289</x:v>
      </x:c>
      <x:c r="F1319" s="10">
        <x:v>2023</x:v>
      </x:c>
      <x:c r="G1319" s="10" t="s">
        <x:v>290</x:v>
      </x:c>
      <x:c r="H1319" s="10" t="s">
        <x:v>291</x:v>
      </x:c>
      <x:c r="I1319" s="10" t="s">
        <x:v>292</x:v>
      </x:c>
      <x:c r="J1319" s="10" t="s">
        <x:v>293</x:v>
      </x:c>
      <x:c r="K1319" s="10" t="s">
        <x:v>54</x:v>
      </x:c>
      <x:c r="L1319" s="10" t="s">
        <x:v>285</x:v>
      </x:c>
      <x:c r="M1319" s="10" t="s">
        <x:v>255</x:v>
      </x:c>
      <x:c r="N1319" s="13">
        <x:v>8.3333333300000006E-2</x:v>
      </x:c>
      <x:c r="O1319" s="13">
        <x:v>0.11111111110000001</x:v>
      </x:c>
      <x:c r="P1319" s="13">
        <x:v>9.2592592999999994E-3</x:v>
      </x:c>
      <x:c r="Q1319" s="11" t="b">
        <x:v>0</x:v>
      </x:c>
      <x:c r="R1319" s="10"/>
      <x:c r="S1319" s="10" t="s">
        <x:v>315</x:v>
      </x:c>
      <x:c r="T1319" s="12" t="n">
        <x:f t="shared" ca="1" si="90">(COUNTIF($D$1298:$D$1324,"&lt;"&amp;D1319)+(COUNTIF($D$1298:$D$1324,"="&amp;D1319)-1)/2)/26*100</x:f>
        <x:v>57.692307692307686</x:v>
      </x:c>
      <x:c r="U1319" s="12" t="n">
        <x:f t="shared" ca="1" si="88">T1319*N1319</x:f>
        <x:v>4.807692305769231</x:v>
      </x:c>
      <x:c r="V1319" s="12" t="n">
        <x:f t="shared" ca="1" si="89">U1319/9</x:f>
        <x:v>0.534188033974359</x:v>
      </x:c>
    </x:row>
    <x:row r="1320">
      <x:c r="A1320" s="10" t="s">
        <x:v>288</x:v>
      </x:c>
      <x:c r="B1320" s="10" t="s">
        <x:v>99</x:v>
      </x:c>
      <x:c r="C1320" s="10" t="s">
        <x:v>100</x:v>
      </x:c>
      <x:c r="D1320" s="12">
        <x:v>0.49521985200000002</x:v>
      </x:c>
      <x:c r="E1320" s="10" t="s">
        <x:v>289</x:v>
      </x:c>
      <x:c r="F1320" s="10">
        <x:v>2024</x:v>
      </x:c>
      <x:c r="G1320" s="10" t="s">
        <x:v>290</x:v>
      </x:c>
      <x:c r="H1320" s="10" t="s">
        <x:v>291</x:v>
      </x:c>
      <x:c r="I1320" s="10" t="s">
        <x:v>292</x:v>
      </x:c>
      <x:c r="J1320" s="10" t="s">
        <x:v>293</x:v>
      </x:c>
      <x:c r="K1320" s="10" t="s">
        <x:v>54</x:v>
      </x:c>
      <x:c r="L1320" s="10" t="s">
        <x:v>285</x:v>
      </x:c>
      <x:c r="M1320" s="10" t="s">
        <x:v>255</x:v>
      </x:c>
      <x:c r="N1320" s="13">
        <x:v>8.3333333300000006E-2</x:v>
      </x:c>
      <x:c r="O1320" s="13">
        <x:v>0.11111111110000001</x:v>
      </x:c>
      <x:c r="P1320" s="13">
        <x:v>9.2592592999999994E-3</x:v>
      </x:c>
      <x:c r="Q1320" s="11" t="b">
        <x:v>0</x:v>
      </x:c>
      <x:c r="R1320" s="10"/>
      <x:c r="S1320" s="10" t="s">
        <x:v>316</x:v>
      </x:c>
      <x:c r="T1320" s="12" t="n">
        <x:f t="shared" ca="1" si="90">(COUNTIF($D$1298:$D$1324,"&lt;"&amp;D1320)+(COUNTIF($D$1298:$D$1324,"="&amp;D1320)-1)/2)/26*100</x:f>
        <x:v>0</x:v>
      </x:c>
      <x:c r="U1320" s="12" t="n">
        <x:f t="shared" ca="1" si="88">T1320*N1320</x:f>
        <x:v>0</x:v>
      </x:c>
      <x:c r="V1320" s="12" t="n">
        <x:f t="shared" ca="1" si="89">U1320/9</x:f>
        <x:v>0</x:v>
      </x:c>
    </x:row>
    <x:row r="1321">
      <x:c r="A1321" s="10" t="s">
        <x:v>288</x:v>
      </x:c>
      <x:c r="B1321" s="10" t="s">
        <x:v>101</x:v>
      </x:c>
      <x:c r="C1321" s="10" t="s">
        <x:v>102</x:v>
      </x:c>
      <x:c r="D1321" s="12">
        <x:v>0.53743615290000002</x:v>
      </x:c>
      <x:c r="E1321" s="10" t="s">
        <x:v>289</x:v>
      </x:c>
      <x:c r="F1321" s="10">
        <x:v>2025</x:v>
      </x:c>
      <x:c r="G1321" s="10" t="s">
        <x:v>290</x:v>
      </x:c>
      <x:c r="H1321" s="10" t="s">
        <x:v>291</x:v>
      </x:c>
      <x:c r="I1321" s="10" t="s">
        <x:v>292</x:v>
      </x:c>
      <x:c r="J1321" s="10" t="s">
        <x:v>293</x:v>
      </x:c>
      <x:c r="K1321" s="10" t="s">
        <x:v>54</x:v>
      </x:c>
      <x:c r="L1321" s="10" t="s">
        <x:v>285</x:v>
      </x:c>
      <x:c r="M1321" s="10" t="s">
        <x:v>255</x:v>
      </x:c>
      <x:c r="N1321" s="13">
        <x:v>8.3333333300000006E-2</x:v>
      </x:c>
      <x:c r="O1321" s="13">
        <x:v>0.11111111110000001</x:v>
      </x:c>
      <x:c r="P1321" s="13">
        <x:v>9.2592592999999994E-3</x:v>
      </x:c>
      <x:c r="Q1321" s="11" t="b">
        <x:v>0</x:v>
      </x:c>
      <x:c r="R1321" s="10"/>
      <x:c r="S1321" s="10" t="s">
        <x:v>317</x:v>
      </x:c>
      <x:c r="T1321" s="12" t="n">
        <x:f t="shared" ca="1" si="90">(COUNTIF($D$1298:$D$1324,"&lt;"&amp;D1321)+(COUNTIF($D$1298:$D$1324,"="&amp;D1321)-1)/2)/26*100</x:f>
        <x:v>7.6923076923076925</x:v>
      </x:c>
      <x:c r="U1321" s="12" t="n">
        <x:f t="shared" ca="1" si="88">T1321*N1321</x:f>
        <x:v>0.6410256407692309</x:v>
      </x:c>
      <x:c r="V1321" s="12" t="n">
        <x:f t="shared" ca="1" si="89">U1321/9</x:f>
        <x:v>0.07122507119658121</x:v>
      </x:c>
    </x:row>
    <x:row r="1322">
      <x:c r="A1322" s="10" t="s">
        <x:v>288</x:v>
      </x:c>
      <x:c r="B1322" s="10" t="s">
        <x:v>103</x:v>
      </x:c>
      <x:c r="C1322" s="10" t="s">
        <x:v>104</x:v>
      </x:c>
      <x:c r="D1322" s="12">
        <x:v>1.0196560158000001</x:v>
      </x:c>
      <x:c r="E1322" s="10" t="s">
        <x:v>289</x:v>
      </x:c>
      <x:c r="F1322" s="10">
        <x:v>2022</x:v>
      </x:c>
      <x:c r="G1322" s="10" t="s">
        <x:v>290</x:v>
      </x:c>
      <x:c r="H1322" s="10" t="s">
        <x:v>291</x:v>
      </x:c>
      <x:c r="I1322" s="10" t="s">
        <x:v>292</x:v>
      </x:c>
      <x:c r="J1322" s="10" t="s">
        <x:v>293</x:v>
      </x:c>
      <x:c r="K1322" s="10" t="s">
        <x:v>54</x:v>
      </x:c>
      <x:c r="L1322" s="10" t="s">
        <x:v>285</x:v>
      </x:c>
      <x:c r="M1322" s="10" t="s">
        <x:v>255</x:v>
      </x:c>
      <x:c r="N1322" s="13">
        <x:v>8.3333333300000006E-2</x:v>
      </x:c>
      <x:c r="O1322" s="13">
        <x:v>0.11111111110000001</x:v>
      </x:c>
      <x:c r="P1322" s="13">
        <x:v>9.2592592999999994E-3</x:v>
      </x:c>
      <x:c r="Q1322" s="11" t="b">
        <x:v>0</x:v>
      </x:c>
      <x:c r="R1322" s="10"/>
      <x:c r="S1322" s="10" t="s">
        <x:v>318</x:v>
      </x:c>
      <x:c r="T1322" s="12" t="n">
        <x:f t="shared" ca="1" si="90">(COUNTIF($D$1298:$D$1324,"&lt;"&amp;D1322)+(COUNTIF($D$1298:$D$1324,"="&amp;D1322)-1)/2)/26*100</x:f>
        <x:v>42.30769230769231</x:v>
      </x:c>
      <x:c r="U1322" s="12" t="n">
        <x:f t="shared" ca="1" si="88">T1322*N1322</x:f>
        <x:v>3.525641024230769</x:v>
      </x:c>
      <x:c r="V1322" s="12" t="n">
        <x:f t="shared" ca="1" si="89">U1322/9</x:f>
        <x:v>0.3917378915811966</x:v>
      </x:c>
    </x:row>
    <x:row r="1323">
      <x:c r="A1323" s="10" t="s">
        <x:v>288</x:v>
      </x:c>
      <x:c r="B1323" s="10" t="s">
        <x:v>105</x:v>
      </x:c>
      <x:c r="C1323" s="10" t="s">
        <x:v>106</x:v>
      </x:c>
      <x:c r="D1323" s="12">
        <x:v>1.0391534951000001</x:v>
      </x:c>
      <x:c r="E1323" s="10" t="s">
        <x:v>289</x:v>
      </x:c>
      <x:c r="F1323" s="10">
        <x:v>2026</x:v>
      </x:c>
      <x:c r="G1323" s="10" t="s">
        <x:v>290</x:v>
      </x:c>
      <x:c r="H1323" s="10" t="s">
        <x:v>291</x:v>
      </x:c>
      <x:c r="I1323" s="10" t="s">
        <x:v>292</x:v>
      </x:c>
      <x:c r="J1323" s="10" t="s">
        <x:v>293</x:v>
      </x:c>
      <x:c r="K1323" s="10" t="s">
        <x:v>54</x:v>
      </x:c>
      <x:c r="L1323" s="10" t="s">
        <x:v>285</x:v>
      </x:c>
      <x:c r="M1323" s="10" t="s">
        <x:v>255</x:v>
      </x:c>
      <x:c r="N1323" s="13">
        <x:v>8.3333333300000006E-2</x:v>
      </x:c>
      <x:c r="O1323" s="13">
        <x:v>0.11111111110000001</x:v>
      </x:c>
      <x:c r="P1323" s="13">
        <x:v>9.2592592999999994E-3</x:v>
      </x:c>
      <x:c r="Q1323" s="11" t="b">
        <x:v>0</x:v>
      </x:c>
      <x:c r="R1323" s="10"/>
      <x:c r="S1323" s="10" t="s">
        <x:v>319</x:v>
      </x:c>
      <x:c r="T1323" s="12" t="n">
        <x:f t="shared" ca="1" si="90">(COUNTIF($D$1298:$D$1324,"&lt;"&amp;D1323)+(COUNTIF($D$1298:$D$1324,"="&amp;D1323)-1)/2)/26*100</x:f>
        <x:v>46.15384615384615</x:v>
      </x:c>
      <x:c r="U1323" s="12" t="n">
        <x:f t="shared" ca="1" si="88">T1323*N1323</x:f>
        <x:v>3.846153844615385</x:v>
      </x:c>
      <x:c r="V1323" s="12" t="n">
        <x:f t="shared" ca="1" si="89">U1323/9</x:f>
        <x:v>0.42735042717948724</x:v>
      </x:c>
    </x:row>
    <x:row r="1324">
      <x:c r="A1324" s="10" t="s">
        <x:v>288</x:v>
      </x:c>
      <x:c r="B1324" s="10" t="s">
        <x:v>107</x:v>
      </x:c>
      <x:c r="C1324" s="10" t="s">
        <x:v>108</x:v>
      </x:c>
      <x:c r="D1324" s="12">
        <x:v>0.66790283100000003</x:v>
      </x:c>
      <x:c r="E1324" s="10" t="s">
        <x:v>289</x:v>
      </x:c>
      <x:c r="F1324" s="10">
        <x:v>2023</x:v>
      </x:c>
      <x:c r="G1324" s="10" t="s">
        <x:v>290</x:v>
      </x:c>
      <x:c r="H1324" s="10" t="s">
        <x:v>291</x:v>
      </x:c>
      <x:c r="I1324" s="10" t="s">
        <x:v>292</x:v>
      </x:c>
      <x:c r="J1324" s="10" t="s">
        <x:v>293</x:v>
      </x:c>
      <x:c r="K1324" s="10" t="s">
        <x:v>54</x:v>
      </x:c>
      <x:c r="L1324" s="10" t="s">
        <x:v>285</x:v>
      </x:c>
      <x:c r="M1324" s="10" t="s">
        <x:v>255</x:v>
      </x:c>
      <x:c r="N1324" s="13">
        <x:v>8.3333333300000006E-2</x:v>
      </x:c>
      <x:c r="O1324" s="13">
        <x:v>0.11111111110000001</x:v>
      </x:c>
      <x:c r="P1324" s="13">
        <x:v>9.2592592999999994E-3</x:v>
      </x:c>
      <x:c r="Q1324" s="11" t="b">
        <x:v>0</x:v>
      </x:c>
      <x:c r="R1324" s="10"/>
      <x:c r="S1324" s="10" t="s">
        <x:v>320</x:v>
      </x:c>
      <x:c r="T1324" s="12" t="n">
        <x:f t="shared" ca="1" si="90">(COUNTIF($D$1298:$D$1324,"&lt;"&amp;D1324)+(COUNTIF($D$1298:$D$1324,"="&amp;D1324)-1)/2)/26*100</x:f>
        <x:v>17.307692307692307</x:v>
      </x:c>
      <x:c r="U1324" s="12" t="n">
        <x:f t="shared" ca="1" si="88">T1324*N1324</x:f>
        <x:v>1.4423076917307693</x:v>
      </x:c>
      <x:c r="V1324" s="12" t="n">
        <x:f t="shared" ca="1" si="89">U1324/9</x:f>
        <x:v>0.1602564101923077</x:v>
      </x:c>
    </x:row>
    <x:row r="1325">
      <x:c r="A1325" s="10" t="s">
        <x:v>321</x:v>
      </x:c>
      <x:c r="B1325" s="10" t="s">
        <x:v>48</x:v>
      </x:c>
      <x:c r="C1325" s="10" t="s">
        <x:v>49</x:v>
      </x:c>
      <x:c r="D1325" s="12" t="n">
        <x:v>1.301642</x:v>
      </x:c>
      <x:c r="E1325" s="10" t="s">
        <x:v>252</x:v>
      </x:c>
      <x:c r="F1325" s="10" t="n">
        <x:v>2025</x:v>
      </x:c>
      <x:c r="G1325" s="10" t="str">
        <x:v>WGI 2026</x:v>
      </x:c>
      <x:c r="H1325" s="10" t="str">
        <x:v>World Bank WGI, revisão 2025</x:v>
      </x:c>
      <x:c r="I1325" s="10" t="str">
        <x:v>https://datacatalog.worldbank.org/search/dataset/0038026/worldwide-governance-indicators</x:v>
      </x:c>
      <x:c r="J1325" s="10" t="s">
        <x:v>322</x:v>
      </x:c>
      <x:c r="K1325" s="10" t="s">
        <x:v>54</x:v>
      </x:c>
      <x:c r="L1325" s="10" t="s">
        <x:v>323</x:v>
      </x:c>
      <x:c r="M1325" s="10" t="s">
        <x:v>255</x:v>
      </x:c>
      <x:c r="N1325" s="13">
        <x:v>0.05</x:v>
      </x:c>
      <x:c r="O1325" s="13">
        <x:v>0.11111111110000001</x:v>
      </x:c>
      <x:c r="P1325" s="13">
        <x:v>5.5555556000000004E-3</x:v>
      </x:c>
      <x:c r="Q1325" s="11" t="b">
        <x:v>0</x:v>
      </x:c>
      <x:c r="R1325" s="10"/>
      <x:c r="S1325" s="10" t="str">
        <x:v>Governance estimate; ano 2025; edição WGI 2026 com revisão histórica. Sem alterar o painel histórico nesta atualização.</x:v>
      </x:c>
      <x:c r="T1325" s="12" t="n">
        <x:f t="shared" ref="T1325:T1351" ca="1" si="91">(COUNTIF($D$1325:$D$1351,"&lt;"&amp;D1325)+(COUNTIF($D$1325:$D$1351,"="&amp;D1325)-1)/2)/26*100</x:f>
        <x:v>65.38461538461539</x:v>
      </x:c>
      <x:c r="U1325" s="12" t="n">
        <x:f t="shared" ca="1" si="88">T1325*N1325</x:f>
        <x:v>3.2692307692307696</x:v>
      </x:c>
      <x:c r="V1325" s="12" t="n">
        <x:f t="shared" ca="1" si="89">U1325/9</x:f>
        <x:v>0.3632478632478633</x:v>
      </x:c>
    </x:row>
    <x:row r="1326">
      <x:c r="A1326" s="10" t="s">
        <x:v>321</x:v>
      </x:c>
      <x:c r="B1326" s="10" t="s">
        <x:v>57</x:v>
      </x:c>
      <x:c r="C1326" s="10" t="s">
        <x:v>58</x:v>
      </x:c>
      <x:c r="D1326" s="12" t="n">
        <x:v>1.3639862999999999</x:v>
      </x:c>
      <x:c r="E1326" s="10" t="s">
        <x:v>252</x:v>
      </x:c>
      <x:c r="F1326" s="10" t="n">
        <x:v>2025</x:v>
      </x:c>
      <x:c r="G1326" s="10" t="str">
        <x:v>WGI 2026</x:v>
      </x:c>
      <x:c r="H1326" s="10" t="str">
        <x:v>World Bank WGI, revisão 2025</x:v>
      </x:c>
      <x:c r="I1326" s="10" t="str">
        <x:v>https://datacatalog.worldbank.org/search/dataset/0038026/worldwide-governance-indicators</x:v>
      </x:c>
      <x:c r="J1326" s="10" t="s">
        <x:v>322</x:v>
      </x:c>
      <x:c r="K1326" s="10" t="s">
        <x:v>54</x:v>
      </x:c>
      <x:c r="L1326" s="10" t="s">
        <x:v>323</x:v>
      </x:c>
      <x:c r="M1326" s="10" t="s">
        <x:v>255</x:v>
      </x:c>
      <x:c r="N1326" s="13">
        <x:v>0.05</x:v>
      </x:c>
      <x:c r="O1326" s="13">
        <x:v>0.11111111110000001</x:v>
      </x:c>
      <x:c r="P1326" s="13">
        <x:v>5.5555556000000004E-3</x:v>
      </x:c>
      <x:c r="Q1326" s="11" t="b">
        <x:v>0</x:v>
      </x:c>
      <x:c r="R1326" s="10"/>
      <x:c r="S1326" s="10" t="str">
        <x:v>Governance estimate; ano 2025; edição WGI 2026 com revisão histórica. Sem alterar o painel histórico nesta atualização.</x:v>
      </x:c>
      <x:c r="T1326" s="12" t="n">
        <x:f t="shared" ca="1" si="91">(COUNTIF($D$1325:$D$1351,"&lt;"&amp;D1326)+(COUNTIF($D$1325:$D$1351,"="&amp;D1326)-1)/2)/26*100</x:f>
        <x:v>69.23076923076923</x:v>
      </x:c>
      <x:c r="U1326" s="12" t="n">
        <x:f t="shared" ca="1" si="88">T1326*N1326</x:f>
        <x:v>3.4615384615384617</x:v>
      </x:c>
      <x:c r="V1326" s="12" t="n">
        <x:f t="shared" ca="1" si="89">U1326/9</x:f>
        <x:v>0.38461538461538464</x:v>
      </x:c>
    </x:row>
    <x:row r="1327">
      <x:c r="A1327" s="10" t="s">
        <x:v>321</x:v>
      </x:c>
      <x:c r="B1327" s="10" t="s">
        <x:v>59</x:v>
      </x:c>
      <x:c r="C1327" s="10" t="s">
        <x:v>60</x:v>
      </x:c>
      <x:c r="D1327" s="12" t="n">
        <x:v>-0.28855919999999996</x:v>
      </x:c>
      <x:c r="E1327" s="10" t="s">
        <x:v>252</x:v>
      </x:c>
      <x:c r="F1327" s="10" t="n">
        <x:v>2025</x:v>
      </x:c>
      <x:c r="G1327" s="10" t="str">
        <x:v>WGI 2026</x:v>
      </x:c>
      <x:c r="H1327" s="10" t="str">
        <x:v>World Bank WGI, revisão 2025</x:v>
      </x:c>
      <x:c r="I1327" s="10" t="str">
        <x:v>https://datacatalog.worldbank.org/search/dataset/0038026/worldwide-governance-indicators</x:v>
      </x:c>
      <x:c r="J1327" s="10" t="s">
        <x:v>322</x:v>
      </x:c>
      <x:c r="K1327" s="10" t="s">
        <x:v>54</x:v>
      </x:c>
      <x:c r="L1327" s="10" t="s">
        <x:v>323</x:v>
      </x:c>
      <x:c r="M1327" s="10" t="s">
        <x:v>255</x:v>
      </x:c>
      <x:c r="N1327" s="13">
        <x:v>0.05</x:v>
      </x:c>
      <x:c r="O1327" s="13">
        <x:v>0.11111111110000001</x:v>
      </x:c>
      <x:c r="P1327" s="13">
        <x:v>5.5555556000000004E-3</x:v>
      </x:c>
      <x:c r="Q1327" s="11" t="b">
        <x:v>0</x:v>
      </x:c>
      <x:c r="R1327" s="10"/>
      <x:c r="S1327" s="10" t="str">
        <x:v>Governance estimate; ano 2025; edição WGI 2026 com revisão histórica. Sem alterar o painel histórico nesta atualização.</x:v>
      </x:c>
      <x:c r="T1327" s="12" t="n">
        <x:f t="shared" ca="1" si="91">(COUNTIF($D$1325:$D$1351,"&lt;"&amp;D1327)+(COUNTIF($D$1325:$D$1351,"="&amp;D1327)-1)/2)/26*100</x:f>
        <x:v>0</x:v>
      </x:c>
      <x:c r="U1327" s="12" t="n">
        <x:f t="shared" ca="1" si="88">T1327*N1327</x:f>
        <x:v>0</x:v>
      </x:c>
      <x:c r="V1327" s="12" t="n">
        <x:f t="shared" ca="1" si="89">U1327/9</x:f>
        <x:v>0</x:v>
      </x:c>
    </x:row>
    <x:row r="1328">
      <x:c r="A1328" s="10" t="s">
        <x:v>321</x:v>
      </x:c>
      <x:c r="B1328" s="10" t="s">
        <x:v>61</x:v>
      </x:c>
      <x:c r="C1328" s="10" t="s">
        <x:v>62</x:v>
      </x:c>
      <x:c r="D1328" s="12" t="n">
        <x:v>0.5351739</x:v>
      </x:c>
      <x:c r="E1328" s="10" t="s">
        <x:v>252</x:v>
      </x:c>
      <x:c r="F1328" s="10" t="n">
        <x:v>2025</x:v>
      </x:c>
      <x:c r="G1328" s="10" t="str">
        <x:v>WGI 2026</x:v>
      </x:c>
      <x:c r="H1328" s="10" t="str">
        <x:v>World Bank WGI, revisão 2025</x:v>
      </x:c>
      <x:c r="I1328" s="10" t="str">
        <x:v>https://datacatalog.worldbank.org/search/dataset/0038026/worldwide-governance-indicators</x:v>
      </x:c>
      <x:c r="J1328" s="10" t="s">
        <x:v>322</x:v>
      </x:c>
      <x:c r="K1328" s="10" t="s">
        <x:v>54</x:v>
      </x:c>
      <x:c r="L1328" s="10" t="s">
        <x:v>323</x:v>
      </x:c>
      <x:c r="M1328" s="10" t="s">
        <x:v>255</x:v>
      </x:c>
      <x:c r="N1328" s="13">
        <x:v>0.05</x:v>
      </x:c>
      <x:c r="O1328" s="13">
        <x:v>0.11111111110000001</x:v>
      </x:c>
      <x:c r="P1328" s="13">
        <x:v>5.5555556000000004E-3</x:v>
      </x:c>
      <x:c r="Q1328" s="11" t="b">
        <x:v>0</x:v>
      </x:c>
      <x:c r="R1328" s="10"/>
      <x:c r="S1328" s="10" t="str">
        <x:v>Governance estimate; ano 2025; edição WGI 2026 com revisão histórica. Sem alterar o painel histórico nesta atualização.</x:v>
      </x:c>
      <x:c r="T1328" s="12" t="n">
        <x:f t="shared" ca="1" si="91">(COUNTIF($D$1325:$D$1351,"&lt;"&amp;D1328)+(COUNTIF($D$1325:$D$1351,"="&amp;D1328)-1)/2)/26*100</x:f>
        <x:v>26.923076923076923</x:v>
      </x:c>
      <x:c r="U1328" s="12" t="n">
        <x:f t="shared" ca="1" si="88">T1328*N1328</x:f>
        <x:v>1.3461538461538463</x:v>
      </x:c>
      <x:c r="V1328" s="12" t="n">
        <x:f t="shared" ca="1" si="89">U1328/9</x:f>
        <x:v>0.1495726495726496</x:v>
      </x:c>
    </x:row>
    <x:row r="1329">
      <x:c r="A1329" s="10" t="s">
        <x:v>321</x:v>
      </x:c>
      <x:c r="B1329" s="10" t="s">
        <x:v>63</x:v>
      </x:c>
      <x:c r="C1329" s="10" t="s">
        <x:v>64</x:v>
      </x:c>
      <x:c r="D1329" s="12" t="n">
        <x:v>0.7817071999999999</x:v>
      </x:c>
      <x:c r="E1329" s="10" t="s">
        <x:v>252</x:v>
      </x:c>
      <x:c r="F1329" s="10" t="n">
        <x:v>2025</x:v>
      </x:c>
      <x:c r="G1329" s="10" t="str">
        <x:v>WGI 2026</x:v>
      </x:c>
      <x:c r="H1329" s="10" t="str">
        <x:v>World Bank WGI, revisão 2025</x:v>
      </x:c>
      <x:c r="I1329" s="10" t="str">
        <x:v>https://datacatalog.worldbank.org/search/dataset/0038026/worldwide-governance-indicators</x:v>
      </x:c>
      <x:c r="J1329" s="10" t="s">
        <x:v>322</x:v>
      </x:c>
      <x:c r="K1329" s="10" t="s">
        <x:v>54</x:v>
      </x:c>
      <x:c r="L1329" s="10" t="s">
        <x:v>323</x:v>
      </x:c>
      <x:c r="M1329" s="10" t="s">
        <x:v>255</x:v>
      </x:c>
      <x:c r="N1329" s="13">
        <x:v>0.05</x:v>
      </x:c>
      <x:c r="O1329" s="13">
        <x:v>0.11111111110000001</x:v>
      </x:c>
      <x:c r="P1329" s="13">
        <x:v>5.5555556000000004E-3</x:v>
      </x:c>
      <x:c r="Q1329" s="11" t="b">
        <x:v>0</x:v>
      </x:c>
      <x:c r="R1329" s="10"/>
      <x:c r="S1329" s="10" t="str">
        <x:v>Governance estimate; ano 2025; edição WGI 2026 com revisão histórica. Sem alterar o painel histórico nesta atualização.</x:v>
      </x:c>
      <x:c r="T1329" s="12" t="n">
        <x:f t="shared" ca="1" si="91">(COUNTIF($D$1325:$D$1351,"&lt;"&amp;D1329)+(COUNTIF($D$1325:$D$1351,"="&amp;D1329)-1)/2)/26*100</x:f>
        <x:v>50</x:v>
      </x:c>
      <x:c r="U1329" s="12" t="n">
        <x:f t="shared" ca="1" si="88">T1329*N1329</x:f>
        <x:v>2.5</x:v>
      </x:c>
      <x:c r="V1329" s="12" t="n">
        <x:f t="shared" ca="1" si="89">U1329/9</x:f>
        <x:v>0.2777777777777778</x:v>
      </x:c>
    </x:row>
    <x:row r="1330">
      <x:c r="A1330" s="10" t="s">
        <x:v>321</x:v>
      </x:c>
      <x:c r="B1330" s="10" t="s">
        <x:v>65</x:v>
      </x:c>
      <x:c r="C1330" s="10" t="s">
        <x:v>66</x:v>
      </x:c>
      <x:c r="D1330" s="12" t="n">
        <x:v>1.6760640999999998</x:v>
      </x:c>
      <x:c r="E1330" s="10" t="s">
        <x:v>252</x:v>
      </x:c>
      <x:c r="F1330" s="10" t="n">
        <x:v>2025</x:v>
      </x:c>
      <x:c r="G1330" s="10" t="str">
        <x:v>WGI 2026</x:v>
      </x:c>
      <x:c r="H1330" s="10" t="str">
        <x:v>World Bank WGI, revisão 2025</x:v>
      </x:c>
      <x:c r="I1330" s="10" t="str">
        <x:v>https://datacatalog.worldbank.org/search/dataset/0038026/worldwide-governance-indicators</x:v>
      </x:c>
      <x:c r="J1330" s="10" t="s">
        <x:v>322</x:v>
      </x:c>
      <x:c r="K1330" s="10" t="s">
        <x:v>54</x:v>
      </x:c>
      <x:c r="L1330" s="10" t="s">
        <x:v>323</x:v>
      </x:c>
      <x:c r="M1330" s="10" t="s">
        <x:v>255</x:v>
      </x:c>
      <x:c r="N1330" s="13">
        <x:v>0.05</x:v>
      </x:c>
      <x:c r="O1330" s="13">
        <x:v>0.11111111110000001</x:v>
      </x:c>
      <x:c r="P1330" s="13">
        <x:v>5.5555556000000004E-3</x:v>
      </x:c>
      <x:c r="Q1330" s="11" t="b">
        <x:v>0</x:v>
      </x:c>
      <x:c r="R1330" s="10"/>
      <x:c r="S1330" s="10" t="str">
        <x:v>Governance estimate; ano 2025; edição WGI 2026 com revisão histórica. Sem alterar o painel histórico nesta atualização.</x:v>
      </x:c>
      <x:c r="T1330" s="12" t="n">
        <x:f t="shared" ca="1" si="91">(COUNTIF($D$1325:$D$1351,"&lt;"&amp;D1330)+(COUNTIF($D$1325:$D$1351,"="&amp;D1330)-1)/2)/26*100</x:f>
        <x:v>80.76923076923077</x:v>
      </x:c>
      <x:c r="U1330" s="12" t="n">
        <x:f t="shared" ca="1" si="88">T1330*N1330</x:f>
        <x:v>4.038461538461539</x:v>
      </x:c>
      <x:c r="V1330" s="12" t="n">
        <x:f t="shared" ca="1" si="89">U1330/9</x:f>
        <x:v>0.4487179487179488</x:v>
      </x:c>
    </x:row>
    <x:row r="1331">
      <x:c r="A1331" s="10" t="s">
        <x:v>321</x:v>
      </x:c>
      <x:c r="B1331" s="10" t="s">
        <x:v>67</x:v>
      </x:c>
      <x:c r="C1331" s="10" t="s">
        <x:v>68</x:v>
      </x:c>
      <x:c r="D1331" s="12" t="n">
        <x:v>2.2593720999999998</x:v>
      </x:c>
      <x:c r="E1331" s="10" t="s">
        <x:v>252</x:v>
      </x:c>
      <x:c r="F1331" s="10" t="n">
        <x:v>2025</x:v>
      </x:c>
      <x:c r="G1331" s="10" t="str">
        <x:v>WGI 2026</x:v>
      </x:c>
      <x:c r="H1331" s="10" t="str">
        <x:v>World Bank WGI, revisão 2025</x:v>
      </x:c>
      <x:c r="I1331" s="10" t="str">
        <x:v>https://datacatalog.worldbank.org/search/dataset/0038026/worldwide-governance-indicators</x:v>
      </x:c>
      <x:c r="J1331" s="10" t="s">
        <x:v>322</x:v>
      </x:c>
      <x:c r="K1331" s="10" t="s">
        <x:v>54</x:v>
      </x:c>
      <x:c r="L1331" s="10" t="s">
        <x:v>323</x:v>
      </x:c>
      <x:c r="M1331" s="10" t="s">
        <x:v>255</x:v>
      </x:c>
      <x:c r="N1331" s="13">
        <x:v>0.05</x:v>
      </x:c>
      <x:c r="O1331" s="13">
        <x:v>0.11111111110000001</x:v>
      </x:c>
      <x:c r="P1331" s="13">
        <x:v>5.5555556000000004E-3</x:v>
      </x:c>
      <x:c r="Q1331" s="11" t="b">
        <x:v>0</x:v>
      </x:c>
      <x:c r="R1331" s="10"/>
      <x:c r="S1331" s="10" t="str">
        <x:v>Governance estimate; ano 2025; edição WGI 2026 com revisão histórica. Sem alterar o painel histórico nesta atualização.</x:v>
      </x:c>
      <x:c r="T1331" s="12" t="n">
        <x:f t="shared" ca="1" si="91">(COUNTIF($D$1325:$D$1351,"&lt;"&amp;D1331)+(COUNTIF($D$1325:$D$1351,"="&amp;D1331)-1)/2)/26*100</x:f>
        <x:v>100</x:v>
      </x:c>
      <x:c r="U1331" s="12" t="n">
        <x:f t="shared" ca="1" si="88">T1331*N1331</x:f>
        <x:v>5</x:v>
      </x:c>
      <x:c r="V1331" s="12" t="n">
        <x:f t="shared" ca="1" si="89">U1331/9</x:f>
        <x:v>0.5555555555555556</x:v>
      </x:c>
    </x:row>
    <x:row r="1332">
      <x:c r="A1332" s="10" t="s">
        <x:v>321</x:v>
      </x:c>
      <x:c r="B1332" s="10" t="s">
        <x:v>69</x:v>
      </x:c>
      <x:c r="C1332" s="10" t="s">
        <x:v>70</x:v>
      </x:c>
      <x:c r="D1332" s="12" t="n">
        <x:v>1.6369121999999998</x:v>
      </x:c>
      <x:c r="E1332" s="10" t="s">
        <x:v>252</x:v>
      </x:c>
      <x:c r="F1332" s="10" t="n">
        <x:v>2025</x:v>
      </x:c>
      <x:c r="G1332" s="10" t="str">
        <x:v>WGI 2026</x:v>
      </x:c>
      <x:c r="H1332" s="10" t="str">
        <x:v>World Bank WGI, revisão 2025</x:v>
      </x:c>
      <x:c r="I1332" s="10" t="str">
        <x:v>https://datacatalog.worldbank.org/search/dataset/0038026/worldwide-governance-indicators</x:v>
      </x:c>
      <x:c r="J1332" s="10" t="s">
        <x:v>322</x:v>
      </x:c>
      <x:c r="K1332" s="10" t="s">
        <x:v>54</x:v>
      </x:c>
      <x:c r="L1332" s="10" t="s">
        <x:v>323</x:v>
      </x:c>
      <x:c r="M1332" s="10" t="s">
        <x:v>255</x:v>
      </x:c>
      <x:c r="N1332" s="13">
        <x:v>0.05</x:v>
      </x:c>
      <x:c r="O1332" s="13">
        <x:v>0.11111111110000001</x:v>
      </x:c>
      <x:c r="P1332" s="13">
        <x:v>5.5555556000000004E-3</x:v>
      </x:c>
      <x:c r="Q1332" s="11" t="b">
        <x:v>0</x:v>
      </x:c>
      <x:c r="R1332" s="10"/>
      <x:c r="S1332" s="10" t="str">
        <x:v>Governance estimate; ano 2025; edição WGI 2026 com revisão histórica. Sem alterar o painel histórico nesta atualização.</x:v>
      </x:c>
      <x:c r="T1332" s="12" t="n">
        <x:f t="shared" ca="1" si="91">(COUNTIF($D$1325:$D$1351,"&lt;"&amp;D1332)+(COUNTIF($D$1325:$D$1351,"="&amp;D1332)-1)/2)/26*100</x:f>
        <x:v>76.92307692307693</x:v>
      </x:c>
      <x:c r="U1332" s="12" t="n">
        <x:f t="shared" ca="1" si="88">T1332*N1332</x:f>
        <x:v>3.8461538461538467</x:v>
      </x:c>
      <x:c r="V1332" s="12" t="n">
        <x:f t="shared" ca="1" si="89">U1332/9</x:f>
        <x:v>0.4273504273504274</x:v>
      </x:c>
    </x:row>
    <x:row r="1333">
      <x:c r="A1333" s="10" t="s">
        <x:v>321</x:v>
      </x:c>
      <x:c r="B1333" s="10" t="s">
        <x:v>71</x:v>
      </x:c>
      <x:c r="C1333" s="10" t="s">
        <x:v>72</x:v>
      </x:c>
      <x:c r="D1333" s="12" t="n">
        <x:v>0.250477</x:v>
      </x:c>
      <x:c r="E1333" s="10" t="s">
        <x:v>252</x:v>
      </x:c>
      <x:c r="F1333" s="10" t="n">
        <x:v>2025</x:v>
      </x:c>
      <x:c r="G1333" s="10" t="str">
        <x:v>WGI 2026</x:v>
      </x:c>
      <x:c r="H1333" s="10" t="str">
        <x:v>World Bank WGI, revisão 2025</x:v>
      </x:c>
      <x:c r="I1333" s="10" t="str">
        <x:v>https://datacatalog.worldbank.org/search/dataset/0038026/worldwide-governance-indicators</x:v>
      </x:c>
      <x:c r="J1333" s="10" t="s">
        <x:v>322</x:v>
      </x:c>
      <x:c r="K1333" s="10" t="s">
        <x:v>54</x:v>
      </x:c>
      <x:c r="L1333" s="10" t="s">
        <x:v>323</x:v>
      </x:c>
      <x:c r="M1333" s="10" t="s">
        <x:v>255</x:v>
      </x:c>
      <x:c r="N1333" s="13">
        <x:v>0.05</x:v>
      </x:c>
      <x:c r="O1333" s="13">
        <x:v>0.11111111110000001</x:v>
      </x:c>
      <x:c r="P1333" s="13">
        <x:v>5.5555556000000004E-3</x:v>
      </x:c>
      <x:c r="Q1333" s="11" t="b">
        <x:v>0</x:v>
      </x:c>
      <x:c r="R1333" s="10"/>
      <x:c r="S1333" s="10" t="str">
        <x:v>Governance estimate; ano 2025; edição WGI 2026 com revisão histórica. Sem alterar o painel histórico nesta atualização.</x:v>
      </x:c>
      <x:c r="T1333" s="12" t="n">
        <x:f t="shared" ca="1" si="91">(COUNTIF($D$1325:$D$1351,"&lt;"&amp;D1333)+(COUNTIF($D$1325:$D$1351,"="&amp;D1333)-1)/2)/26*100</x:f>
        <x:v>23.076923076923077</x:v>
      </x:c>
      <x:c r="U1333" s="12" t="n">
        <x:f t="shared" ca="1" si="88">T1333*N1333</x:f>
        <x:v>1.153846153846154</x:v>
      </x:c>
      <x:c r="V1333" s="12" t="n">
        <x:f t="shared" ca="1" si="89">U1333/9</x:f>
        <x:v>0.12820512820512822</x:v>
      </x:c>
    </x:row>
    <x:row r="1334">
      <x:c r="A1334" s="10" t="s">
        <x:v>321</x:v>
      </x:c>
      <x:c r="B1334" s="10" t="s">
        <x:v>73</x:v>
      </x:c>
      <x:c r="C1334" s="10" t="s">
        <x:v>74</x:v>
      </x:c>
      <x:c r="D1334" s="12" t="n">
        <x:v>0.6525283</x:v>
      </x:c>
      <x:c r="E1334" s="10" t="s">
        <x:v>252</x:v>
      </x:c>
      <x:c r="F1334" s="10" t="n">
        <x:v>2025</x:v>
      </x:c>
      <x:c r="G1334" s="10" t="str">
        <x:v>WGI 2026</x:v>
      </x:c>
      <x:c r="H1334" s="10" t="str">
        <x:v>World Bank WGI, revisão 2025</x:v>
      </x:c>
      <x:c r="I1334" s="10" t="str">
        <x:v>https://datacatalog.worldbank.org/search/dataset/0038026/worldwide-governance-indicators</x:v>
      </x:c>
      <x:c r="J1334" s="10" t="s">
        <x:v>322</x:v>
      </x:c>
      <x:c r="K1334" s="10" t="s">
        <x:v>54</x:v>
      </x:c>
      <x:c r="L1334" s="10" t="s">
        <x:v>323</x:v>
      </x:c>
      <x:c r="M1334" s="10" t="s">
        <x:v>255</x:v>
      </x:c>
      <x:c r="N1334" s="13">
        <x:v>0.05</x:v>
      </x:c>
      <x:c r="O1334" s="13">
        <x:v>0.11111111110000001</x:v>
      </x:c>
      <x:c r="P1334" s="13">
        <x:v>5.5555556000000004E-3</x:v>
      </x:c>
      <x:c r="Q1334" s="11" t="b">
        <x:v>0</x:v>
      </x:c>
      <x:c r="R1334" s="10"/>
      <x:c r="S1334" s="10" t="str">
        <x:v>Governance estimate; ano 2025; edição WGI 2026 com revisão histórica. Sem alterar o painel histórico nesta atualização.</x:v>
      </x:c>
      <x:c r="T1334" s="12" t="n">
        <x:f t="shared" ca="1" si="91">(COUNTIF($D$1325:$D$1351,"&lt;"&amp;D1334)+(COUNTIF($D$1325:$D$1351,"="&amp;D1334)-1)/2)/26*100</x:f>
        <x:v>38.46153846153847</x:v>
      </x:c>
      <x:c r="U1334" s="12" t="n">
        <x:f t="shared" ca="1" si="88">T1334*N1334</x:f>
        <x:v>1.9230769230769234</x:v>
      </x:c>
      <x:c r="V1334" s="12" t="n">
        <x:f t="shared" ca="1" si="89">U1334/9</x:f>
        <x:v>0.2136752136752137</x:v>
      </x:c>
    </x:row>
    <x:row r="1335">
      <x:c r="A1335" s="10" t="s">
        <x:v>321</x:v>
      </x:c>
      <x:c r="B1335" s="10" t="s">
        <x:v>75</x:v>
      </x:c>
      <x:c r="C1335" s="10" t="s">
        <x:v>76</x:v>
      </x:c>
      <x:c r="D1335" s="12" t="n">
        <x:v>2.1378745</x:v>
      </x:c>
      <x:c r="E1335" s="10" t="s">
        <x:v>252</x:v>
      </x:c>
      <x:c r="F1335" s="10" t="n">
        <x:v>2025</x:v>
      </x:c>
      <x:c r="G1335" s="10" t="str">
        <x:v>WGI 2026</x:v>
      </x:c>
      <x:c r="H1335" s="10" t="str">
        <x:v>World Bank WGI, revisão 2025</x:v>
      </x:c>
      <x:c r="I1335" s="10" t="str">
        <x:v>https://datacatalog.worldbank.org/search/dataset/0038026/worldwide-governance-indicators</x:v>
      </x:c>
      <x:c r="J1335" s="10" t="s">
        <x:v>322</x:v>
      </x:c>
      <x:c r="K1335" s="10" t="s">
        <x:v>54</x:v>
      </x:c>
      <x:c r="L1335" s="10" t="s">
        <x:v>323</x:v>
      </x:c>
      <x:c r="M1335" s="10" t="s">
        <x:v>255</x:v>
      </x:c>
      <x:c r="N1335" s="13">
        <x:v>0.05</x:v>
      </x:c>
      <x:c r="O1335" s="13">
        <x:v>0.11111111110000001</x:v>
      </x:c>
      <x:c r="P1335" s="13">
        <x:v>5.5555556000000004E-3</x:v>
      </x:c>
      <x:c r="Q1335" s="11" t="b">
        <x:v>0</x:v>
      </x:c>
      <x:c r="R1335" s="10"/>
      <x:c r="S1335" s="10" t="str">
        <x:v>Governance estimate; ano 2025; edição WGI 2026 com revisão histórica. Sem alterar o painel histórico nesta atualização.</x:v>
      </x:c>
      <x:c r="T1335" s="12" t="n">
        <x:f t="shared" ca="1" si="91">(COUNTIF($D$1325:$D$1351,"&lt;"&amp;D1335)+(COUNTIF($D$1325:$D$1351,"="&amp;D1335)-1)/2)/26*100</x:f>
        <x:v>96.15384615384616</x:v>
      </x:c>
      <x:c r="U1335" s="12" t="n">
        <x:f t="shared" ca="1" si="88">T1335*N1335</x:f>
        <x:v>4.807692307692308</x:v>
      </x:c>
      <x:c r="V1335" s="12" t="n">
        <x:f t="shared" ca="1" si="89">U1335/9</x:f>
        <x:v>0.5341880341880343</x:v>
      </x:c>
    </x:row>
    <x:row r="1336">
      <x:c r="A1336" s="10" t="s">
        <x:v>321</x:v>
      </x:c>
      <x:c r="B1336" s="10" t="s">
        <x:v>77</x:v>
      </x:c>
      <x:c r="C1336" s="10" t="s">
        <x:v>78</x:v>
      </x:c>
      <x:c r="D1336" s="12" t="n">
        <x:v>1.2418183999999999</x:v>
      </x:c>
      <x:c r="E1336" s="10" t="s">
        <x:v>252</x:v>
      </x:c>
      <x:c r="F1336" s="10" t="n">
        <x:v>2025</x:v>
      </x:c>
      <x:c r="G1336" s="10" t="str">
        <x:v>WGI 2026</x:v>
      </x:c>
      <x:c r="H1336" s="10" t="str">
        <x:v>World Bank WGI, revisão 2025</x:v>
      </x:c>
      <x:c r="I1336" s="10" t="str">
        <x:v>https://datacatalog.worldbank.org/search/dataset/0038026/worldwide-governance-indicators</x:v>
      </x:c>
      <x:c r="J1336" s="10" t="s">
        <x:v>322</x:v>
      </x:c>
      <x:c r="K1336" s="10" t="s">
        <x:v>54</x:v>
      </x:c>
      <x:c r="L1336" s="10" t="s">
        <x:v>323</x:v>
      </x:c>
      <x:c r="M1336" s="10" t="s">
        <x:v>255</x:v>
      </x:c>
      <x:c r="N1336" s="13">
        <x:v>0.05</x:v>
      </x:c>
      <x:c r="O1336" s="13">
        <x:v>0.11111111110000001</x:v>
      </x:c>
      <x:c r="P1336" s="13">
        <x:v>5.5555556000000004E-3</x:v>
      </x:c>
      <x:c r="Q1336" s="11" t="b">
        <x:v>0</x:v>
      </x:c>
      <x:c r="R1336" s="10"/>
      <x:c r="S1336" s="10" t="str">
        <x:v>Governance estimate; ano 2025; edição WGI 2026 com revisão histórica. Sem alterar o painel histórico nesta atualização.</x:v>
      </x:c>
      <x:c r="T1336" s="12" t="n">
        <x:f t="shared" ca="1" si="91">(COUNTIF($D$1325:$D$1351,"&lt;"&amp;D1336)+(COUNTIF($D$1325:$D$1351,"="&amp;D1336)-1)/2)/26*100</x:f>
        <x:v>61.53846153846154</x:v>
      </x:c>
      <x:c r="U1336" s="12" t="n">
        <x:f t="shared" ca="1" si="88">T1336*N1336</x:f>
        <x:v>3.076923076923077</x:v>
      </x:c>
      <x:c r="V1336" s="12" t="n">
        <x:f t="shared" ca="1" si="89">U1336/9</x:f>
        <x:v>0.3418803418803419</x:v>
      </x:c>
    </x:row>
    <x:row r="1337">
      <x:c r="A1337" s="10" t="s">
        <x:v>321</x:v>
      </x:c>
      <x:c r="B1337" s="10" t="s">
        <x:v>79</x:v>
      </x:c>
      <x:c r="C1337" s="10" t="s">
        <x:v>80</x:v>
      </x:c>
      <x:c r="D1337" s="12" t="n">
        <x:v>0.1280859</x:v>
      </x:c>
      <x:c r="E1337" s="10" t="s">
        <x:v>252</x:v>
      </x:c>
      <x:c r="F1337" s="10" t="n">
        <x:v>2025</x:v>
      </x:c>
      <x:c r="G1337" s="10" t="str">
        <x:v>WGI 2026</x:v>
      </x:c>
      <x:c r="H1337" s="10" t="str">
        <x:v>World Bank WGI, revisão 2025</x:v>
      </x:c>
      <x:c r="I1337" s="10" t="str">
        <x:v>https://datacatalog.worldbank.org/search/dataset/0038026/worldwide-governance-indicators</x:v>
      </x:c>
      <x:c r="J1337" s="10" t="s">
        <x:v>322</x:v>
      </x:c>
      <x:c r="K1337" s="10" t="s">
        <x:v>54</x:v>
      </x:c>
      <x:c r="L1337" s="10" t="s">
        <x:v>323</x:v>
      </x:c>
      <x:c r="M1337" s="10" t="s">
        <x:v>255</x:v>
      </x:c>
      <x:c r="N1337" s="13">
        <x:v>0.05</x:v>
      </x:c>
      <x:c r="O1337" s="13">
        <x:v>0.11111111110000001</x:v>
      </x:c>
      <x:c r="P1337" s="13">
        <x:v>5.5555556000000004E-3</x:v>
      </x:c>
      <x:c r="Q1337" s="11" t="b">
        <x:v>0</x:v>
      </x:c>
      <x:c r="R1337" s="10"/>
      <x:c r="S1337" s="10" t="str">
        <x:v>Governance estimate; ano 2025; edição WGI 2026 com revisão histórica. Sem alterar o painel histórico nesta atualização.</x:v>
      </x:c>
      <x:c r="T1337" s="12" t="n">
        <x:f t="shared" ca="1" si="91">(COUNTIF($D$1325:$D$1351,"&lt;"&amp;D1337)+(COUNTIF($D$1325:$D$1351,"="&amp;D1337)-1)/2)/26*100</x:f>
        <x:v>15.384615384615385</x:v>
      </x:c>
      <x:c r="U1337" s="12" t="n">
        <x:f t="shared" ca="1" si="88">T1337*N1337</x:f>
        <x:v>0.7692307692307693</x:v>
      </x:c>
      <x:c r="V1337" s="12" t="n">
        <x:f t="shared" ca="1" si="89">U1337/9</x:f>
        <x:v>0.08547008547008547</x:v>
      </x:c>
    </x:row>
    <x:row r="1338">
      <x:c r="A1338" s="10" t="s">
        <x:v>321</x:v>
      </x:c>
      <x:c r="B1338" s="10" t="s">
        <x:v>81</x:v>
      </x:c>
      <x:c r="C1338" s="10" t="s">
        <x:v>82</x:v>
      </x:c>
      <x:c r="D1338" s="12" t="n">
        <x:v>0.0021422</x:v>
      </x:c>
      <x:c r="E1338" s="10" t="s">
        <x:v>252</x:v>
      </x:c>
      <x:c r="F1338" s="10" t="n">
        <x:v>2025</x:v>
      </x:c>
      <x:c r="G1338" s="10" t="str">
        <x:v>WGI 2026</x:v>
      </x:c>
      <x:c r="H1338" s="10" t="str">
        <x:v>World Bank WGI, revisão 2025</x:v>
      </x:c>
      <x:c r="I1338" s="10" t="str">
        <x:v>https://datacatalog.worldbank.org/search/dataset/0038026/worldwide-governance-indicators</x:v>
      </x:c>
      <x:c r="J1338" s="10" t="s">
        <x:v>322</x:v>
      </x:c>
      <x:c r="K1338" s="10" t="s">
        <x:v>54</x:v>
      </x:c>
      <x:c r="L1338" s="10" t="s">
        <x:v>323</x:v>
      </x:c>
      <x:c r="M1338" s="10" t="s">
        <x:v>255</x:v>
      </x:c>
      <x:c r="N1338" s="13">
        <x:v>0.05</x:v>
      </x:c>
      <x:c r="O1338" s="13">
        <x:v>0.11111111110000001</x:v>
      </x:c>
      <x:c r="P1338" s="13">
        <x:v>5.5555556000000004E-3</x:v>
      </x:c>
      <x:c r="Q1338" s="11" t="b">
        <x:v>0</x:v>
      </x:c>
      <x:c r="R1338" s="10"/>
      <x:c r="S1338" s="10" t="str">
        <x:v>Governance estimate; ano 2025; edição WGI 2026 com revisão histórica. Sem alterar o painel histórico nesta atualização.</x:v>
      </x:c>
      <x:c r="T1338" s="12" t="n">
        <x:f t="shared" ca="1" si="91">(COUNTIF($D$1325:$D$1351,"&lt;"&amp;D1338)+(COUNTIF($D$1325:$D$1351,"="&amp;D1338)-1)/2)/26*100</x:f>
        <x:v>7.6923076923076925</x:v>
      </x:c>
      <x:c r="U1338" s="12" t="n">
        <x:f t="shared" ca="1" si="88">T1338*N1338</x:f>
        <x:v>0.38461538461538464</x:v>
      </x:c>
      <x:c r="V1338" s="12" t="n">
        <x:f t="shared" ca="1" si="89">U1338/9</x:f>
        <x:v>0.042735042735042736</x:v>
      </x:c>
    </x:row>
    <x:row r="1339">
      <x:c r="A1339" s="10" t="s">
        <x:v>321</x:v>
      </x:c>
      <x:c r="B1339" s="10" t="s">
        <x:v>83</x:v>
      </x:c>
      <x:c r="C1339" s="10" t="s">
        <x:v>84</x:v>
      </x:c>
      <x:c r="D1339" s="12" t="n">
        <x:v>1.5097416</x:v>
      </x:c>
      <x:c r="E1339" s="10" t="s">
        <x:v>252</x:v>
      </x:c>
      <x:c r="F1339" s="10" t="n">
        <x:v>2025</x:v>
      </x:c>
      <x:c r="G1339" s="10" t="str">
        <x:v>WGI 2026</x:v>
      </x:c>
      <x:c r="H1339" s="10" t="str">
        <x:v>World Bank WGI, revisão 2025</x:v>
      </x:c>
      <x:c r="I1339" s="10" t="str">
        <x:v>https://datacatalog.worldbank.org/search/dataset/0038026/worldwide-governance-indicators</x:v>
      </x:c>
      <x:c r="J1339" s="10" t="s">
        <x:v>322</x:v>
      </x:c>
      <x:c r="K1339" s="10" t="s">
        <x:v>54</x:v>
      </x:c>
      <x:c r="L1339" s="10" t="s">
        <x:v>323</x:v>
      </x:c>
      <x:c r="M1339" s="10" t="s">
        <x:v>255</x:v>
      </x:c>
      <x:c r="N1339" s="13">
        <x:v>0.05</x:v>
      </x:c>
      <x:c r="O1339" s="13">
        <x:v>0.11111111110000001</x:v>
      </x:c>
      <x:c r="P1339" s="13">
        <x:v>5.5555556000000004E-3</x:v>
      </x:c>
      <x:c r="Q1339" s="11" t="b">
        <x:v>0</x:v>
      </x:c>
      <x:c r="R1339" s="10"/>
      <x:c r="S1339" s="10" t="str">
        <x:v>Governance estimate; ano 2025; edição WGI 2026 com revisão histórica. Sem alterar o painel histórico nesta atualização.</x:v>
      </x:c>
      <x:c r="T1339" s="12" t="n">
        <x:f t="shared" ca="1" si="91">(COUNTIF($D$1325:$D$1351,"&lt;"&amp;D1339)+(COUNTIF($D$1325:$D$1351,"="&amp;D1339)-1)/2)/26*100</x:f>
        <x:v>73.07692307692307</x:v>
      </x:c>
      <x:c r="U1339" s="12" t="n">
        <x:f t="shared" ca="1" si="88">T1339*N1339</x:f>
        <x:v>3.6538461538461533</x:v>
      </x:c>
      <x:c r="V1339" s="12" t="n">
        <x:f t="shared" ca="1" si="89">U1339/9</x:f>
        <x:v>0.40598290598290593</x:v>
      </x:c>
    </x:row>
    <x:row r="1340">
      <x:c r="A1340" s="10" t="s">
        <x:v>321</x:v>
      </x:c>
      <x:c r="B1340" s="10" t="s">
        <x:v>85</x:v>
      </x:c>
      <x:c r="C1340" s="10" t="s">
        <x:v>86</x:v>
      </x:c>
      <x:c r="D1340" s="12" t="n">
        <x:v>0.5838644</x:v>
      </x:c>
      <x:c r="E1340" s="10" t="s">
        <x:v>252</x:v>
      </x:c>
      <x:c r="F1340" s="10" t="n">
        <x:v>2025</x:v>
      </x:c>
      <x:c r="G1340" s="10" t="str">
        <x:v>WGI 2026</x:v>
      </x:c>
      <x:c r="H1340" s="10" t="str">
        <x:v>World Bank WGI, revisão 2025</x:v>
      </x:c>
      <x:c r="I1340" s="10" t="str">
        <x:v>https://datacatalog.worldbank.org/search/dataset/0038026/worldwide-governance-indicators</x:v>
      </x:c>
      <x:c r="J1340" s="10" t="s">
        <x:v>322</x:v>
      </x:c>
      <x:c r="K1340" s="10" t="s">
        <x:v>54</x:v>
      </x:c>
      <x:c r="L1340" s="10" t="s">
        <x:v>323</x:v>
      </x:c>
      <x:c r="M1340" s="10" t="s">
        <x:v>255</x:v>
      </x:c>
      <x:c r="N1340" s="13">
        <x:v>0.05</x:v>
      </x:c>
      <x:c r="O1340" s="13">
        <x:v>0.11111111110000001</x:v>
      </x:c>
      <x:c r="P1340" s="13">
        <x:v>5.5555556000000004E-3</x:v>
      </x:c>
      <x:c r="Q1340" s="11" t="b">
        <x:v>0</x:v>
      </x:c>
      <x:c r="R1340" s="10"/>
      <x:c r="S1340" s="10" t="str">
        <x:v>Governance estimate; ano 2025; edição WGI 2026 com revisão histórica. Sem alterar o painel histórico nesta atualização.</x:v>
      </x:c>
      <x:c r="T1340" s="12" t="n">
        <x:f t="shared" ca="1" si="91">(COUNTIF($D$1325:$D$1351,"&lt;"&amp;D1340)+(COUNTIF($D$1325:$D$1351,"="&amp;D1340)-1)/2)/26*100</x:f>
        <x:v>30.76923076923077</x:v>
      </x:c>
      <x:c r="U1340" s="12" t="n">
        <x:f t="shared" ca="1" si="88">T1340*N1340</x:f>
        <x:v>1.5384615384615385</x:v>
      </x:c>
      <x:c r="V1340" s="12" t="n">
        <x:f t="shared" ca="1" si="89">U1340/9</x:f>
        <x:v>0.17094017094017094</x:v>
      </x:c>
    </x:row>
    <x:row r="1341">
      <x:c r="A1341" s="10" t="s">
        <x:v>321</x:v>
      </x:c>
      <x:c r="B1341" s="10" t="s">
        <x:v>87</x:v>
      </x:c>
      <x:c r="C1341" s="10" t="s">
        <x:v>88</x:v>
      </x:c>
      <x:c r="D1341" s="12" t="n">
        <x:v>1.0195423</x:v>
      </x:c>
      <x:c r="E1341" s="10" t="s">
        <x:v>252</x:v>
      </x:c>
      <x:c r="F1341" s="10" t="n">
        <x:v>2025</x:v>
      </x:c>
      <x:c r="G1341" s="10" t="str">
        <x:v>WGI 2026</x:v>
      </x:c>
      <x:c r="H1341" s="10" t="str">
        <x:v>World Bank WGI, revisão 2025</x:v>
      </x:c>
      <x:c r="I1341" s="10" t="str">
        <x:v>https://datacatalog.worldbank.org/search/dataset/0038026/worldwide-governance-indicators</x:v>
      </x:c>
      <x:c r="J1341" s="10" t="s">
        <x:v>322</x:v>
      </x:c>
      <x:c r="K1341" s="10" t="s">
        <x:v>54</x:v>
      </x:c>
      <x:c r="L1341" s="10" t="s">
        <x:v>323</x:v>
      </x:c>
      <x:c r="M1341" s="10" t="s">
        <x:v>255</x:v>
      </x:c>
      <x:c r="N1341" s="13">
        <x:v>0.05</x:v>
      </x:c>
      <x:c r="O1341" s="13">
        <x:v>0.11111111110000001</x:v>
      </x:c>
      <x:c r="P1341" s="13">
        <x:v>5.5555556000000004E-3</x:v>
      </x:c>
      <x:c r="Q1341" s="11" t="b">
        <x:v>0</x:v>
      </x:c>
      <x:c r="R1341" s="10"/>
      <x:c r="S1341" s="10" t="str">
        <x:v>Governance estimate; ano 2025; edição WGI 2026 com revisão histórica. Sem alterar o painel histórico nesta atualização.</x:v>
      </x:c>
      <x:c r="T1341" s="12" t="n">
        <x:f t="shared" ca="1" si="91">(COUNTIF($D$1325:$D$1351,"&lt;"&amp;D1341)+(COUNTIF($D$1325:$D$1351,"="&amp;D1341)-1)/2)/26*100</x:f>
        <x:v>57.692307692307686</x:v>
      </x:c>
      <x:c r="U1341" s="12" t="n">
        <x:f t="shared" ca="1" si="88">T1341*N1341</x:f>
        <x:v>2.8846153846153846</x:v>
      </x:c>
      <x:c r="V1341" s="12" t="n">
        <x:f t="shared" ca="1" si="89">U1341/9</x:f>
        <x:v>0.3205128205128205</x:v>
      </x:c>
    </x:row>
    <x:row r="1342">
      <x:c r="A1342" s="10" t="s">
        <x:v>321</x:v>
      </x:c>
      <x:c r="B1342" s="10" t="s">
        <x:v>89</x:v>
      </x:c>
      <x:c r="C1342" s="10" t="s">
        <x:v>90</x:v>
      </x:c>
      <x:c r="D1342" s="12" t="n">
        <x:v>1.9254793</x:v>
      </x:c>
      <x:c r="E1342" s="10" t="s">
        <x:v>252</x:v>
      </x:c>
      <x:c r="F1342" s="10" t="n">
        <x:v>2025</x:v>
      </x:c>
      <x:c r="G1342" s="10" t="str">
        <x:v>WGI 2026</x:v>
      </x:c>
      <x:c r="H1342" s="10" t="str">
        <x:v>World Bank WGI, revisão 2025</x:v>
      </x:c>
      <x:c r="I1342" s="10" t="str">
        <x:v>https://datacatalog.worldbank.org/search/dataset/0038026/worldwide-governance-indicators</x:v>
      </x:c>
      <x:c r="J1342" s="10" t="s">
        <x:v>322</x:v>
      </x:c>
      <x:c r="K1342" s="10" t="s">
        <x:v>54</x:v>
      </x:c>
      <x:c r="L1342" s="10" t="s">
        <x:v>323</x:v>
      </x:c>
      <x:c r="M1342" s="10" t="s">
        <x:v>255</x:v>
      </x:c>
      <x:c r="N1342" s="13">
        <x:v>0.05</x:v>
      </x:c>
      <x:c r="O1342" s="13">
        <x:v>0.11111111110000001</x:v>
      </x:c>
      <x:c r="P1342" s="13">
        <x:v>5.5555556000000004E-3</x:v>
      </x:c>
      <x:c r="Q1342" s="11" t="b">
        <x:v>0</x:v>
      </x:c>
      <x:c r="R1342" s="10"/>
      <x:c r="S1342" s="10" t="str">
        <x:v>Governance estimate; ano 2025; edição WGI 2026 com revisão histórica. Sem alterar o painel histórico nesta atualização.</x:v>
      </x:c>
      <x:c r="T1342" s="12" t="n">
        <x:f t="shared" ca="1" si="91">(COUNTIF($D$1325:$D$1351,"&lt;"&amp;D1342)+(COUNTIF($D$1325:$D$1351,"="&amp;D1342)-1)/2)/26*100</x:f>
        <x:v>88.46153846153845</x:v>
      </x:c>
      <x:c r="U1342" s="12" t="n">
        <x:f t="shared" ca="1" si="88">T1342*N1342</x:f>
        <x:v>4.4230769230769225</x:v>
      </x:c>
      <x:c r="V1342" s="12" t="n">
        <x:f t="shared" ca="1" si="89">U1342/9</x:f>
        <x:v>0.4914529914529914</x:v>
      </x:c>
    </x:row>
    <x:row r="1343">
      <x:c r="A1343" s="10" t="s">
        <x:v>321</x:v>
      </x:c>
      <x:c r="B1343" s="10" t="s">
        <x:v>91</x:v>
      </x:c>
      <x:c r="C1343" s="10" t="s">
        <x:v>92</x:v>
      </x:c>
      <x:c r="D1343" s="12" t="n">
        <x:v>0.7699366</x:v>
      </x:c>
      <x:c r="E1343" s="10" t="s">
        <x:v>252</x:v>
      </x:c>
      <x:c r="F1343" s="10" t="n">
        <x:v>2025</x:v>
      </x:c>
      <x:c r="G1343" s="10" t="str">
        <x:v>WGI 2026</x:v>
      </x:c>
      <x:c r="H1343" s="10" t="str">
        <x:v>World Bank WGI, revisão 2025</x:v>
      </x:c>
      <x:c r="I1343" s="10" t="str">
        <x:v>https://datacatalog.worldbank.org/search/dataset/0038026/worldwide-governance-indicators</x:v>
      </x:c>
      <x:c r="J1343" s="10" t="s">
        <x:v>322</x:v>
      </x:c>
      <x:c r="K1343" s="10" t="s">
        <x:v>54</x:v>
      </x:c>
      <x:c r="L1343" s="10" t="s">
        <x:v>323</x:v>
      </x:c>
      <x:c r="M1343" s="10" t="s">
        <x:v>255</x:v>
      </x:c>
      <x:c r="N1343" s="13">
        <x:v>0.05</x:v>
      </x:c>
      <x:c r="O1343" s="13">
        <x:v>0.11111111110000001</x:v>
      </x:c>
      <x:c r="P1343" s="13">
        <x:v>5.5555556000000004E-3</x:v>
      </x:c>
      <x:c r="Q1343" s="11" t="b">
        <x:v>0</x:v>
      </x:c>
      <x:c r="R1343" s="10"/>
      <x:c r="S1343" s="10" t="str">
        <x:v>Governance estimate; ano 2025; edição WGI 2026 com revisão histórica. Sem alterar o painel histórico nesta atualização.</x:v>
      </x:c>
      <x:c r="T1343" s="12" t="n">
        <x:f t="shared" ca="1" si="91">(COUNTIF($D$1325:$D$1351,"&lt;"&amp;D1343)+(COUNTIF($D$1325:$D$1351,"="&amp;D1343)-1)/2)/26*100</x:f>
        <x:v>42.30769230769231</x:v>
      </x:c>
      <x:c r="U1343" s="12" t="n">
        <x:f t="shared" ca="1" si="88">T1343*N1343</x:f>
        <x:v>2.1153846153846154</x:v>
      </x:c>
      <x:c r="V1343" s="12" t="n">
        <x:f t="shared" ca="1" si="89">U1343/9</x:f>
        <x:v>0.23504273504273504</x:v>
      </x:c>
    </x:row>
    <x:row r="1344">
      <x:c r="A1344" s="10" t="s">
        <x:v>321</x:v>
      </x:c>
      <x:c r="B1344" s="10" t="s">
        <x:v>93</x:v>
      </x:c>
      <x:c r="C1344" s="10" t="s">
        <x:v>94</x:v>
      </x:c>
      <x:c r="D1344" s="12" t="n">
        <x:v>0.1772924</x:v>
      </x:c>
      <x:c r="E1344" s="10" t="s">
        <x:v>252</x:v>
      </x:c>
      <x:c r="F1344" s="10" t="n">
        <x:v>2025</x:v>
      </x:c>
      <x:c r="G1344" s="10" t="str">
        <x:v>WGI 2026</x:v>
      </x:c>
      <x:c r="H1344" s="10" t="str">
        <x:v>World Bank WGI, revisão 2025</x:v>
      </x:c>
      <x:c r="I1344" s="10" t="str">
        <x:v>https://datacatalog.worldbank.org/search/dataset/0038026/worldwide-governance-indicators</x:v>
      </x:c>
      <x:c r="J1344" s="10" t="s">
        <x:v>322</x:v>
      </x:c>
      <x:c r="K1344" s="10" t="s">
        <x:v>54</x:v>
      </x:c>
      <x:c r="L1344" s="10" t="s">
        <x:v>323</x:v>
      </x:c>
      <x:c r="M1344" s="10" t="s">
        <x:v>255</x:v>
      </x:c>
      <x:c r="N1344" s="13">
        <x:v>0.05</x:v>
      </x:c>
      <x:c r="O1344" s="13">
        <x:v>0.11111111110000001</x:v>
      </x:c>
      <x:c r="P1344" s="13">
        <x:v>5.5555556000000004E-3</x:v>
      </x:c>
      <x:c r="Q1344" s="11" t="b">
        <x:v>0</x:v>
      </x:c>
      <x:c r="R1344" s="10"/>
      <x:c r="S1344" s="10" t="str">
        <x:v>Governance estimate; ano 2025; edição WGI 2026 com revisão histórica. Sem alterar o painel histórico nesta atualização.</x:v>
      </x:c>
      <x:c r="T1344" s="12" t="n">
        <x:f t="shared" ca="1" si="91">(COUNTIF($D$1325:$D$1351,"&lt;"&amp;D1344)+(COUNTIF($D$1325:$D$1351,"="&amp;D1344)-1)/2)/26*100</x:f>
        <x:v>19.230769230769234</x:v>
      </x:c>
      <x:c r="U1344" s="12" t="n">
        <x:f t="shared" ca="1" si="88">T1344*N1344</x:f>
        <x:v>0.9615384615384617</x:v>
      </x:c>
      <x:c r="V1344" s="12" t="n">
        <x:f t="shared" ca="1" si="89">U1344/9</x:f>
        <x:v>0.10683760683760685</x:v>
      </x:c>
    </x:row>
    <x:row r="1345">
      <x:c r="A1345" s="10" t="s">
        <x:v>321</x:v>
      </x:c>
      <x:c r="B1345" s="10" t="s">
        <x:v>95</x:v>
      </x:c>
      <x:c r="C1345" s="10" t="s">
        <x:v>96</x:v>
      </x:c>
      <x:c r="D1345" s="12" t="n">
        <x:v>1.8744474999999998</x:v>
      </x:c>
      <x:c r="E1345" s="10" t="s">
        <x:v>252</x:v>
      </x:c>
      <x:c r="F1345" s="10" t="n">
        <x:v>2025</x:v>
      </x:c>
      <x:c r="G1345" s="10" t="str">
        <x:v>WGI 2026</x:v>
      </x:c>
      <x:c r="H1345" s="10" t="str">
        <x:v>World Bank WGI, revisão 2025</x:v>
      </x:c>
      <x:c r="I1345" s="10" t="str">
        <x:v>https://datacatalog.worldbank.org/search/dataset/0038026/worldwide-governance-indicators</x:v>
      </x:c>
      <x:c r="J1345" s="10" t="s">
        <x:v>322</x:v>
      </x:c>
      <x:c r="K1345" s="10" t="s">
        <x:v>54</x:v>
      </x:c>
      <x:c r="L1345" s="10" t="s">
        <x:v>323</x:v>
      </x:c>
      <x:c r="M1345" s="10" t="s">
        <x:v>255</x:v>
      </x:c>
      <x:c r="N1345" s="13">
        <x:v>0.05</x:v>
      </x:c>
      <x:c r="O1345" s="13">
        <x:v>0.11111111110000001</x:v>
      </x:c>
      <x:c r="P1345" s="13">
        <x:v>5.5555556000000004E-3</x:v>
      </x:c>
      <x:c r="Q1345" s="11" t="b">
        <x:v>0</x:v>
      </x:c>
      <x:c r="R1345" s="10"/>
      <x:c r="S1345" s="10" t="str">
        <x:v>Governance estimate; ano 2025; edição WGI 2026 com revisão histórica. Sem alterar o painel histórico nesta atualização.</x:v>
      </x:c>
      <x:c r="T1345" s="12" t="n">
        <x:f t="shared" ca="1" si="91">(COUNTIF($D$1325:$D$1351,"&lt;"&amp;D1345)+(COUNTIF($D$1325:$D$1351,"="&amp;D1345)-1)/2)/26*100</x:f>
        <x:v>84.61538461538461</x:v>
      </x:c>
      <x:c r="U1345" s="12" t="n">
        <x:f t="shared" ca="1" si="88">T1345*N1345</x:f>
        <x:v>4.230769230769231</x:v>
      </x:c>
      <x:c r="V1345" s="12" t="n">
        <x:f t="shared" ca="1" si="89">U1345/9</x:f>
        <x:v>0.4700854700854701</x:v>
      </x:c>
    </x:row>
    <x:row r="1346">
      <x:c r="A1346" s="10" t="s">
        <x:v>321</x:v>
      </x:c>
      <x:c r="B1346" s="10" t="s">
        <x:v>97</x:v>
      </x:c>
      <x:c r="C1346" s="10" t="s">
        <x:v>98</x:v>
      </x:c>
      <x:c r="D1346" s="12" t="n">
        <x:v>0.8484408</x:v>
      </x:c>
      <x:c r="E1346" s="10" t="s">
        <x:v>252</x:v>
      </x:c>
      <x:c r="F1346" s="10" t="n">
        <x:v>2025</x:v>
      </x:c>
      <x:c r="G1346" s="10" t="str">
        <x:v>WGI 2026</x:v>
      </x:c>
      <x:c r="H1346" s="10" t="str">
        <x:v>World Bank WGI, revisão 2025</x:v>
      </x:c>
      <x:c r="I1346" s="10" t="str">
        <x:v>https://datacatalog.worldbank.org/search/dataset/0038026/worldwide-governance-indicators</x:v>
      </x:c>
      <x:c r="J1346" s="10" t="s">
        <x:v>322</x:v>
      </x:c>
      <x:c r="K1346" s="10" t="s">
        <x:v>54</x:v>
      </x:c>
      <x:c r="L1346" s="10" t="s">
        <x:v>323</x:v>
      </x:c>
      <x:c r="M1346" s="10" t="s">
        <x:v>255</x:v>
      </x:c>
      <x:c r="N1346" s="13">
        <x:v>0.05</x:v>
      </x:c>
      <x:c r="O1346" s="13">
        <x:v>0.11111111110000001</x:v>
      </x:c>
      <x:c r="P1346" s="13">
        <x:v>5.5555556000000004E-3</x:v>
      </x:c>
      <x:c r="Q1346" s="11" t="b">
        <x:v>0</x:v>
      </x:c>
      <x:c r="R1346" s="10"/>
      <x:c r="S1346" s="10" t="str">
        <x:v>Governance estimate; ano 2025; edição WGI 2026 com revisão histórica. Sem alterar o painel histórico nesta atualização.</x:v>
      </x:c>
      <x:c r="T1346" s="12" t="n">
        <x:f t="shared" ca="1" si="91">(COUNTIF($D$1325:$D$1351,"&lt;"&amp;D1346)+(COUNTIF($D$1325:$D$1351,"="&amp;D1346)-1)/2)/26*100</x:f>
        <x:v>53.84615384615385</x:v>
      </x:c>
      <x:c r="U1346" s="12" t="n">
        <x:f t="shared" ref="U1346:U1409" ca="1" si="92">T1346*N1346</x:f>
        <x:v>2.6923076923076925</x:v>
      </x:c>
      <x:c r="V1346" s="12" t="n">
        <x:f t="shared" ref="V1346:V1409" ca="1" si="93">U1346/9</x:f>
        <x:v>0.2991452991452992</x:v>
      </x:c>
    </x:row>
    <x:row r="1347">
      <x:c r="A1347" s="10" t="s">
        <x:v>321</x:v>
      </x:c>
      <x:c r="B1347" s="10" t="s">
        <x:v>99</x:v>
      </x:c>
      <x:c r="C1347" s="10" t="s">
        <x:v>100</x:v>
      </x:c>
      <x:c r="D1347" s="12" t="n">
        <x:v>0.7724873999999999</x:v>
      </x:c>
      <x:c r="E1347" s="10" t="s">
        <x:v>252</x:v>
      </x:c>
      <x:c r="F1347" s="10" t="n">
        <x:v>2025</x:v>
      </x:c>
      <x:c r="G1347" s="10" t="str">
        <x:v>WGI 2026</x:v>
      </x:c>
      <x:c r="H1347" s="10" t="str">
        <x:v>World Bank WGI, revisão 2025</x:v>
      </x:c>
      <x:c r="I1347" s="10" t="str">
        <x:v>https://datacatalog.worldbank.org/search/dataset/0038026/worldwide-governance-indicators</x:v>
      </x:c>
      <x:c r="J1347" s="10" t="s">
        <x:v>322</x:v>
      </x:c>
      <x:c r="K1347" s="10" t="s">
        <x:v>54</x:v>
      </x:c>
      <x:c r="L1347" s="10" t="s">
        <x:v>323</x:v>
      </x:c>
      <x:c r="M1347" s="10" t="s">
        <x:v>255</x:v>
      </x:c>
      <x:c r="N1347" s="13">
        <x:v>0.05</x:v>
      </x:c>
      <x:c r="O1347" s="13">
        <x:v>0.11111111110000001</x:v>
      </x:c>
      <x:c r="P1347" s="13">
        <x:v>5.5555556000000004E-3</x:v>
      </x:c>
      <x:c r="Q1347" s="11" t="b">
        <x:v>0</x:v>
      </x:c>
      <x:c r="R1347" s="10"/>
      <x:c r="S1347" s="10" t="str">
        <x:v>Governance estimate; ano 2025; edição WGI 2026 com revisão histórica. Sem alterar o painel histórico nesta atualização.</x:v>
      </x:c>
      <x:c r="T1347" s="12" t="n">
        <x:f t="shared" ca="1" si="91">(COUNTIF($D$1325:$D$1351,"&lt;"&amp;D1347)+(COUNTIF($D$1325:$D$1351,"="&amp;D1347)-1)/2)/26*100</x:f>
        <x:v>46.15384615384615</x:v>
      </x:c>
      <x:c r="U1347" s="12" t="n">
        <x:f t="shared" ca="1" si="92">T1347*N1347</x:f>
        <x:v>2.307692307692308</x:v>
      </x:c>
      <x:c r="V1347" s="12" t="n">
        <x:f t="shared" ca="1" si="93">U1347/9</x:f>
        <x:v>0.25641025641025644</x:v>
      </x:c>
    </x:row>
    <x:row r="1348">
      <x:c r="A1348" s="10" t="s">
        <x:v>321</x:v>
      </x:c>
      <x:c r="B1348" s="10" t="s">
        <x:v>101</x:v>
      </x:c>
      <x:c r="C1348" s="10" t="s">
        <x:v>102</x:v>
      </x:c>
      <x:c r="D1348" s="12" t="n">
        <x:v>-0.0025843</x:v>
      </x:c>
      <x:c r="E1348" s="10" t="s">
        <x:v>252</x:v>
      </x:c>
      <x:c r="F1348" s="10" t="n">
        <x:v>2025</x:v>
      </x:c>
      <x:c r="G1348" s="10" t="str">
        <x:v>WGI 2026</x:v>
      </x:c>
      <x:c r="H1348" s="10" t="str">
        <x:v>World Bank WGI, revisão 2025</x:v>
      </x:c>
      <x:c r="I1348" s="10" t="str">
        <x:v>https://datacatalog.worldbank.org/search/dataset/0038026/worldwide-governance-indicators</x:v>
      </x:c>
      <x:c r="J1348" s="10" t="s">
        <x:v>322</x:v>
      </x:c>
      <x:c r="K1348" s="10" t="s">
        <x:v>54</x:v>
      </x:c>
      <x:c r="L1348" s="10" t="s">
        <x:v>323</x:v>
      </x:c>
      <x:c r="M1348" s="10" t="s">
        <x:v>255</x:v>
      </x:c>
      <x:c r="N1348" s="13">
        <x:v>0.05</x:v>
      </x:c>
      <x:c r="O1348" s="13">
        <x:v>0.11111111110000001</x:v>
      </x:c>
      <x:c r="P1348" s="13">
        <x:v>5.5555556000000004E-3</x:v>
      </x:c>
      <x:c r="Q1348" s="11" t="b">
        <x:v>0</x:v>
      </x:c>
      <x:c r="R1348" s="10"/>
      <x:c r="S1348" s="10" t="str">
        <x:v>Governance estimate; ano 2025; edição WGI 2026 com revisão histórica. Sem alterar o painel histórico nesta atualização.</x:v>
      </x:c>
      <x:c r="T1348" s="12" t="n">
        <x:f t="shared" ca="1" si="91">(COUNTIF($D$1325:$D$1351,"&lt;"&amp;D1348)+(COUNTIF($D$1325:$D$1351,"="&amp;D1348)-1)/2)/26*100</x:f>
        <x:v>3.8461538461538463</x:v>
      </x:c>
      <x:c r="U1348" s="12" t="n">
        <x:f t="shared" ca="1" si="92">T1348*N1348</x:f>
        <x:v>0.19230769230769232</x:v>
      </x:c>
      <x:c r="V1348" s="12" t="n">
        <x:f t="shared" ca="1" si="93">U1348/9</x:f>
        <x:v>0.021367521367521368</x:v>
      </x:c>
    </x:row>
    <x:row r="1349">
      <x:c r="A1349" s="10" t="s">
        <x:v>321</x:v>
      </x:c>
      <x:c r="B1349" s="10" t="s">
        <x:v>103</x:v>
      </x:c>
      <x:c r="C1349" s="10" t="s">
        <x:v>104</x:v>
      </x:c>
      <x:c r="D1349" s="12" t="n">
        <x:v>1.9551424</x:v>
      </x:c>
      <x:c r="E1349" s="10" t="s">
        <x:v>252</x:v>
      </x:c>
      <x:c r="F1349" s="10" t="n">
        <x:v>2025</x:v>
      </x:c>
      <x:c r="G1349" s="10" t="str">
        <x:v>WGI 2026</x:v>
      </x:c>
      <x:c r="H1349" s="10" t="str">
        <x:v>World Bank WGI, revisão 2025</x:v>
      </x:c>
      <x:c r="I1349" s="10" t="str">
        <x:v>https://datacatalog.worldbank.org/search/dataset/0038026/worldwide-governance-indicators</x:v>
      </x:c>
      <x:c r="J1349" s="10" t="s">
        <x:v>322</x:v>
      </x:c>
      <x:c r="K1349" s="10" t="s">
        <x:v>54</x:v>
      </x:c>
      <x:c r="L1349" s="10" t="s">
        <x:v>323</x:v>
      </x:c>
      <x:c r="M1349" s="10" t="s">
        <x:v>255</x:v>
      </x:c>
      <x:c r="N1349" s="13">
        <x:v>0.05</x:v>
      </x:c>
      <x:c r="O1349" s="13">
        <x:v>0.11111111110000001</x:v>
      </x:c>
      <x:c r="P1349" s="13">
        <x:v>5.5555556000000004E-3</x:v>
      </x:c>
      <x:c r="Q1349" s="11" t="b">
        <x:v>0</x:v>
      </x:c>
      <x:c r="R1349" s="10"/>
      <x:c r="S1349" s="10" t="str">
        <x:v>Governance estimate; ano 2025; edição WGI 2026 com revisão histórica. Sem alterar o painel histórico nesta atualização.</x:v>
      </x:c>
      <x:c r="T1349" s="12" t="n">
        <x:f t="shared" ca="1" si="91">(COUNTIF($D$1325:$D$1351,"&lt;"&amp;D1349)+(COUNTIF($D$1325:$D$1351,"="&amp;D1349)-1)/2)/26*100</x:f>
        <x:v>92.3076923076923</x:v>
      </x:c>
      <x:c r="U1349" s="12" t="n">
        <x:f t="shared" ca="1" si="92">T1349*N1349</x:f>
        <x:v>4.615384615384616</x:v>
      </x:c>
      <x:c r="V1349" s="12" t="n">
        <x:f t="shared" ca="1" si="93">U1349/9</x:f>
        <x:v>0.5128205128205129</x:v>
      </x:c>
    </x:row>
    <x:row r="1350">
      <x:c r="A1350" s="10" t="s">
        <x:v>321</x:v>
      </x:c>
      <x:c r="B1350" s="10" t="s">
        <x:v>105</x:v>
      </x:c>
      <x:c r="C1350" s="10" t="s">
        <x:v>106</x:v>
      </x:c>
      <x:c r="D1350" s="12" t="n">
        <x:v>0.6269148999999999</x:v>
      </x:c>
      <x:c r="E1350" s="10" t="s">
        <x:v>252</x:v>
      </x:c>
      <x:c r="F1350" s="10" t="n">
        <x:v>2025</x:v>
      </x:c>
      <x:c r="G1350" s="10" t="str">
        <x:v>WGI 2026</x:v>
      </x:c>
      <x:c r="H1350" s="10" t="str">
        <x:v>World Bank WGI, revisão 2025</x:v>
      </x:c>
      <x:c r="I1350" s="10" t="str">
        <x:v>https://datacatalog.worldbank.org/search/dataset/0038026/worldwide-governance-indicators</x:v>
      </x:c>
      <x:c r="J1350" s="10" t="s">
        <x:v>322</x:v>
      </x:c>
      <x:c r="K1350" s="10" t="s">
        <x:v>54</x:v>
      </x:c>
      <x:c r="L1350" s="10" t="s">
        <x:v>323</x:v>
      </x:c>
      <x:c r="M1350" s="10" t="s">
        <x:v>255</x:v>
      </x:c>
      <x:c r="N1350" s="13">
        <x:v>0.05</x:v>
      </x:c>
      <x:c r="O1350" s="13">
        <x:v>0.11111111110000001</x:v>
      </x:c>
      <x:c r="P1350" s="13">
        <x:v>5.5555556000000004E-3</x:v>
      </x:c>
      <x:c r="Q1350" s="11" t="b">
        <x:v>0</x:v>
      </x:c>
      <x:c r="R1350" s="10"/>
      <x:c r="S1350" s="10" t="str">
        <x:v>Governance estimate; ano 2025; edição WGI 2026 com revisão histórica. Sem alterar o painel histórico nesta atualização.</x:v>
      </x:c>
      <x:c r="T1350" s="12" t="n">
        <x:f t="shared" ca="1" si="91">(COUNTIF($D$1325:$D$1351,"&lt;"&amp;D1350)+(COUNTIF($D$1325:$D$1351,"="&amp;D1350)-1)/2)/26*100</x:f>
        <x:v>34.61538461538461</x:v>
      </x:c>
      <x:c r="U1350" s="12" t="n">
        <x:f t="shared" ca="1" si="92">T1350*N1350</x:f>
        <x:v>1.7307692307692308</x:v>
      </x:c>
      <x:c r="V1350" s="12" t="n">
        <x:f t="shared" ca="1" si="93">U1350/9</x:f>
        <x:v>0.19230769230769232</x:v>
      </x:c>
    </x:row>
    <x:row r="1351">
      <x:c r="A1351" s="10" t="s">
        <x:v>321</x:v>
      </x:c>
      <x:c r="B1351" s="10" t="s">
        <x:v>107</x:v>
      </x:c>
      <x:c r="C1351" s="10" t="s">
        <x:v>108</x:v>
      </x:c>
      <x:c r="D1351" s="12" t="n">
        <x:v>0.0561274</x:v>
      </x:c>
      <x:c r="E1351" s="10" t="s">
        <x:v>252</x:v>
      </x:c>
      <x:c r="F1351" s="10" t="n">
        <x:v>2025</x:v>
      </x:c>
      <x:c r="G1351" s="10" t="str">
        <x:v>WGI 2026</x:v>
      </x:c>
      <x:c r="H1351" s="10" t="str">
        <x:v>World Bank WGI, revisão 2025</x:v>
      </x:c>
      <x:c r="I1351" s="10" t="str">
        <x:v>https://datacatalog.worldbank.org/search/dataset/0038026/worldwide-governance-indicators</x:v>
      </x:c>
      <x:c r="J1351" s="10" t="s">
        <x:v>322</x:v>
      </x:c>
      <x:c r="K1351" s="10" t="s">
        <x:v>54</x:v>
      </x:c>
      <x:c r="L1351" s="10" t="s">
        <x:v>323</x:v>
      </x:c>
      <x:c r="M1351" s="10" t="s">
        <x:v>255</x:v>
      </x:c>
      <x:c r="N1351" s="13">
        <x:v>0.05</x:v>
      </x:c>
      <x:c r="O1351" s="13">
        <x:v>0.11111111110000001</x:v>
      </x:c>
      <x:c r="P1351" s="13">
        <x:v>5.5555556000000004E-3</x:v>
      </x:c>
      <x:c r="Q1351" s="11" t="b">
        <x:v>0</x:v>
      </x:c>
      <x:c r="R1351" s="10"/>
      <x:c r="S1351" s="10" t="str">
        <x:v>Governance estimate; ano 2025; edição WGI 2026 com revisão histórica. Sem alterar o painel histórico nesta atualização.</x:v>
      </x:c>
      <x:c r="T1351" s="12" t="n">
        <x:f t="shared" ca="1" si="91">(COUNTIF($D$1325:$D$1351,"&lt;"&amp;D1351)+(COUNTIF($D$1325:$D$1351,"="&amp;D1351)-1)/2)/26*100</x:f>
        <x:v>11.538461538461538</x:v>
      </x:c>
      <x:c r="U1351" s="12" t="n">
        <x:f t="shared" ca="1" si="92">T1351*N1351</x:f>
        <x:v>0.576923076923077</x:v>
      </x:c>
      <x:c r="V1351" s="12" t="n">
        <x:f t="shared" ca="1" si="93">U1351/9</x:f>
        <x:v>0.06410256410256411</x:v>
      </x:c>
    </x:row>
    <x:row r="1352">
      <x:c r="A1352" s="10" t="s">
        <x:v>324</x:v>
      </x:c>
      <x:c r="B1352" s="10" t="s">
        <x:v>48</x:v>
      </x:c>
      <x:c r="C1352" s="10" t="s">
        <x:v>49</x:v>
      </x:c>
      <x:c r="D1352" s="12">
        <x:v>9.5000000000000001E-2</x:v>
      </x:c>
      <x:c r="E1352" s="10" t="s">
        <x:v>262</x:v>
      </x:c>
      <x:c r="F1352" s="10">
        <x:v>2025</x:v>
      </x:c>
      <x:c r="G1352" s="10"/>
      <x:c r="H1352" s="10" t="s">
        <x:v>263</x:v>
      </x:c>
      <x:c r="I1352" s="10" t="s">
        <x:v>264</x:v>
      </x:c>
      <x:c r="J1352" s="10" t="s">
        <x:v>325</x:v>
      </x:c>
      <x:c r="K1352" s="10" t="s">
        <x:v>152</x:v>
      </x:c>
      <x:c r="L1352" s="10" t="s">
        <x:v>323</x:v>
      </x:c>
      <x:c r="M1352" s="10" t="s">
        <x:v>255</x:v>
      </x:c>
      <x:c r="N1352" s="13">
        <x:v>0.05</x:v>
      </x:c>
      <x:c r="O1352" s="13">
        <x:v>0.11111111110000001</x:v>
      </x:c>
      <x:c r="P1352" s="13">
        <x:v>5.5555556000000004E-3</x:v>
      </x:c>
      <x:c r="Q1352" s="11" t="b">
        <x:v>0</x:v>
      </x:c>
      <x:c r="R1352" s="10"/>
      <x:c r="S1352" s="10"/>
      <x:c r="T1352" s="12" t="n">
        <x:f t="shared" ref="T1352:T1378" ca="1" si="94">(COUNTIF($D$1352:$D$1378,"&gt;"&amp;D1352)+(COUNTIF($D$1352:$D$1378,"="&amp;D1352)-1)/2)/26*100</x:f>
        <x:v>50</x:v>
      </x:c>
      <x:c r="U1352" s="12" t="n">
        <x:f t="shared" ca="1" si="92">T1352*N1352</x:f>
        <x:v>2.5</x:v>
      </x:c>
      <x:c r="V1352" s="12" t="n">
        <x:f t="shared" ca="1" si="93">U1352/9</x:f>
        <x:v>0.2777777777777778</x:v>
      </x:c>
    </x:row>
    <x:row r="1353">
      <x:c r="A1353" s="10" t="s">
        <x:v>324</x:v>
      </x:c>
      <x:c r="B1353" s="10" t="s">
        <x:v>57</x:v>
      </x:c>
      <x:c r="C1353" s="10" t="s">
        <x:v>58</x:v>
      </x:c>
      <x:c r="D1353" s="12">
        <x:v>3.1E-2</x:v>
      </x:c>
      <x:c r="E1353" s="10" t="s">
        <x:v>262</x:v>
      </x:c>
      <x:c r="F1353" s="10">
        <x:v>2025</x:v>
      </x:c>
      <x:c r="G1353" s="10"/>
      <x:c r="H1353" s="10" t="s">
        <x:v>263</x:v>
      </x:c>
      <x:c r="I1353" s="10" t="s">
        <x:v>264</x:v>
      </x:c>
      <x:c r="J1353" s="10" t="s">
        <x:v>325</x:v>
      </x:c>
      <x:c r="K1353" s="10" t="s">
        <x:v>152</x:v>
      </x:c>
      <x:c r="L1353" s="10" t="s">
        <x:v>323</x:v>
      </x:c>
      <x:c r="M1353" s="10" t="s">
        <x:v>255</x:v>
      </x:c>
      <x:c r="N1353" s="13">
        <x:v>0.05</x:v>
      </x:c>
      <x:c r="O1353" s="13">
        <x:v>0.11111111110000001</x:v>
      </x:c>
      <x:c r="P1353" s="13">
        <x:v>5.5555556000000004E-3</x:v>
      </x:c>
      <x:c r="Q1353" s="11" t="b">
        <x:v>0</x:v>
      </x:c>
      <x:c r="R1353" s="10"/>
      <x:c r="S1353" s="10"/>
      <x:c r="T1353" s="12" t="n">
        <x:f t="shared" ca="1" si="94">(COUNTIF($D$1352:$D$1378,"&gt;"&amp;D1353)+(COUNTIF($D$1352:$D$1378,"="&amp;D1353)-1)/2)/26*100</x:f>
        <x:v>75</x:v>
      </x:c>
      <x:c r="U1353" s="12" t="n">
        <x:f t="shared" ca="1" si="92">T1353*N1353</x:f>
        <x:v>3.75</x:v>
      </x:c>
      <x:c r="V1353" s="12" t="n">
        <x:f t="shared" ca="1" si="93">U1353/9</x:f>
        <x:v>0.4166666666666667</x:v>
      </x:c>
    </x:row>
    <x:row r="1354">
      <x:c r="A1354" s="10" t="s">
        <x:v>324</x:v>
      </x:c>
      <x:c r="B1354" s="10" t="s">
        <x:v>59</x:v>
      </x:c>
      <x:c r="C1354" s="10" t="s">
        <x:v>60</x:v>
      </x:c>
      <x:c r="D1354" s="12">
        <x:v>0.64300000000000002</x:v>
      </x:c>
      <x:c r="E1354" s="10" t="s">
        <x:v>262</x:v>
      </x:c>
      <x:c r="F1354" s="10">
        <x:v>2025</x:v>
      </x:c>
      <x:c r="G1354" s="10"/>
      <x:c r="H1354" s="10" t="s">
        <x:v>263</x:v>
      </x:c>
      <x:c r="I1354" s="10" t="s">
        <x:v>264</x:v>
      </x:c>
      <x:c r="J1354" s="10" t="s">
        <x:v>325</x:v>
      </x:c>
      <x:c r="K1354" s="10" t="s">
        <x:v>152</x:v>
      </x:c>
      <x:c r="L1354" s="10" t="s">
        <x:v>323</x:v>
      </x:c>
      <x:c r="M1354" s="10" t="s">
        <x:v>255</x:v>
      </x:c>
      <x:c r="N1354" s="13">
        <x:v>0.05</x:v>
      </x:c>
      <x:c r="O1354" s="13">
        <x:v>0.11111111110000001</x:v>
      </x:c>
      <x:c r="P1354" s="13">
        <x:v>5.5555556000000004E-3</x:v>
      </x:c>
      <x:c r="Q1354" s="11" t="b">
        <x:v>0</x:v>
      </x:c>
      <x:c r="R1354" s="10"/>
      <x:c r="S1354" s="10"/>
      <x:c r="T1354" s="12" t="n">
        <x:f t="shared" ca="1" si="94">(COUNTIF($D$1352:$D$1378,"&gt;"&amp;D1354)+(COUNTIF($D$1352:$D$1378,"="&amp;D1354)-1)/2)/26*100</x:f>
        <x:v>0</x:v>
      </x:c>
      <x:c r="U1354" s="12" t="n">
        <x:f t="shared" ca="1" si="92">T1354*N1354</x:f>
        <x:v>0</x:v>
      </x:c>
      <x:c r="V1354" s="12" t="n">
        <x:f t="shared" ca="1" si="93">U1354/9</x:f>
        <x:v>0</x:v>
      </x:c>
    </x:row>
    <x:row r="1355">
      <x:c r="A1355" s="10" t="s">
        <x:v>324</x:v>
      </x:c>
      <x:c r="B1355" s="10" t="s">
        <x:v>61</x:v>
      </x:c>
      <x:c r="C1355" s="10" t="s">
        <x:v>62</x:v>
      </x:c>
      <x:c r="D1355" s="12">
        <x:v>0.16600000000000001</x:v>
      </x:c>
      <x:c r="E1355" s="10" t="s">
        <x:v>262</x:v>
      </x:c>
      <x:c r="F1355" s="10">
        <x:v>2025</x:v>
      </x:c>
      <x:c r="G1355" s="10"/>
      <x:c r="H1355" s="10" t="s">
        <x:v>263</x:v>
      </x:c>
      <x:c r="I1355" s="10" t="s">
        <x:v>264</x:v>
      </x:c>
      <x:c r="J1355" s="10" t="s">
        <x:v>325</x:v>
      </x:c>
      <x:c r="K1355" s="10" t="s">
        <x:v>152</x:v>
      </x:c>
      <x:c r="L1355" s="10" t="s">
        <x:v>323</x:v>
      </x:c>
      <x:c r="M1355" s="10" t="s">
        <x:v>255</x:v>
      </x:c>
      <x:c r="N1355" s="13">
        <x:v>0.05</x:v>
      </x:c>
      <x:c r="O1355" s="13">
        <x:v>0.11111111110000001</x:v>
      </x:c>
      <x:c r="P1355" s="13">
        <x:v>5.5555556000000004E-3</x:v>
      </x:c>
      <x:c r="Q1355" s="11" t="b">
        <x:v>0</x:v>
      </x:c>
      <x:c r="R1355" s="10"/>
      <x:c r="S1355" s="10"/>
      <x:c r="T1355" s="12" t="n">
        <x:f t="shared" ca="1" si="94">(COUNTIF($D$1352:$D$1378,"&gt;"&amp;D1355)+(COUNTIF($D$1352:$D$1378,"="&amp;D1355)-1)/2)/26*100</x:f>
        <x:v>32.69230769230769</x:v>
      </x:c>
      <x:c r="U1355" s="12" t="n">
        <x:f t="shared" ca="1" si="92">T1355*N1355</x:f>
        <x:v>1.6346153846153848</x:v>
      </x:c>
      <x:c r="V1355" s="12" t="n">
        <x:f t="shared" ca="1" si="93">U1355/9</x:f>
        <x:v>0.18162393162393164</x:v>
      </x:c>
    </x:row>
    <x:row r="1356">
      <x:c r="A1356" s="10" t="s">
        <x:v>324</x:v>
      </x:c>
      <x:c r="B1356" s="10" t="s">
        <x:v>63</x:v>
      </x:c>
      <x:c r="C1356" s="10" t="s">
        <x:v>64</x:v>
      </x:c>
      <x:c r="D1356" s="12">
        <x:v>0.17100000000000001</x:v>
      </x:c>
      <x:c r="E1356" s="10" t="s">
        <x:v>262</x:v>
      </x:c>
      <x:c r="F1356" s="10">
        <x:v>2025</x:v>
      </x:c>
      <x:c r="G1356" s="10"/>
      <x:c r="H1356" s="10" t="s">
        <x:v>263</x:v>
      </x:c>
      <x:c r="I1356" s="10" t="s">
        <x:v>264</x:v>
      </x:c>
      <x:c r="J1356" s="10" t="s">
        <x:v>325</x:v>
      </x:c>
      <x:c r="K1356" s="10" t="s">
        <x:v>152</x:v>
      </x:c>
      <x:c r="L1356" s="10" t="s">
        <x:v>323</x:v>
      </x:c>
      <x:c r="M1356" s="10" t="s">
        <x:v>255</x:v>
      </x:c>
      <x:c r="N1356" s="13">
        <x:v>0.05</x:v>
      </x:c>
      <x:c r="O1356" s="13">
        <x:v>0.11111111110000001</x:v>
      </x:c>
      <x:c r="P1356" s="13">
        <x:v>5.5555556000000004E-3</x:v>
      </x:c>
      <x:c r="Q1356" s="11" t="b">
        <x:v>0</x:v>
      </x:c>
      <x:c r="R1356" s="10"/>
      <x:c r="S1356" s="10"/>
      <x:c r="T1356" s="12" t="n">
        <x:f t="shared" ca="1" si="94">(COUNTIF($D$1352:$D$1378,"&gt;"&amp;D1356)+(COUNTIF($D$1352:$D$1378,"="&amp;D1356)-1)/2)/26*100</x:f>
        <x:v>26.923076923076923</x:v>
      </x:c>
      <x:c r="U1356" s="12" t="n">
        <x:f t="shared" ca="1" si="92">T1356*N1356</x:f>
        <x:v>1.3461538461538463</x:v>
      </x:c>
      <x:c r="V1356" s="12" t="n">
        <x:f t="shared" ca="1" si="93">U1356/9</x:f>
        <x:v>0.1495726495726496</x:v>
      </x:c>
    </x:row>
    <x:row r="1357">
      <x:c r="A1357" s="10" t="s">
        <x:v>324</x:v>
      </x:c>
      <x:c r="B1357" s="10" t="s">
        <x:v>65</x:v>
      </x:c>
      <x:c r="C1357" s="10" t="s">
        <x:v>66</x:v>
      </x:c>
      <x:c r="D1357" s="12">
        <x:v>2.4E-2</x:v>
      </x:c>
      <x:c r="E1357" s="10" t="s">
        <x:v>262</x:v>
      </x:c>
      <x:c r="F1357" s="10">
        <x:v>2025</x:v>
      </x:c>
      <x:c r="G1357" s="10"/>
      <x:c r="H1357" s="10" t="s">
        <x:v>263</x:v>
      </x:c>
      <x:c r="I1357" s="10" t="s">
        <x:v>264</x:v>
      </x:c>
      <x:c r="J1357" s="10" t="s">
        <x:v>325</x:v>
      </x:c>
      <x:c r="K1357" s="10" t="s">
        <x:v>152</x:v>
      </x:c>
      <x:c r="L1357" s="10" t="s">
        <x:v>323</x:v>
      </x:c>
      <x:c r="M1357" s="10" t="s">
        <x:v>255</x:v>
      </x:c>
      <x:c r="N1357" s="13">
        <x:v>0.05</x:v>
      </x:c>
      <x:c r="O1357" s="13">
        <x:v>0.11111111110000001</x:v>
      </x:c>
      <x:c r="P1357" s="13">
        <x:v>5.5555556000000004E-3</x:v>
      </x:c>
      <x:c r="Q1357" s="11" t="b">
        <x:v>0</x:v>
      </x:c>
      <x:c r="R1357" s="10"/>
      <x:c r="S1357" s="10"/>
      <x:c r="T1357" s="12" t="n">
        <x:f t="shared" ca="1" si="94">(COUNTIF($D$1352:$D$1378,"&gt;"&amp;D1357)+(COUNTIF($D$1352:$D$1378,"="&amp;D1357)-1)/2)/26*100</x:f>
        <x:v>92.3076923076923</x:v>
      </x:c>
      <x:c r="U1357" s="12" t="n">
        <x:f t="shared" ca="1" si="92">T1357*N1357</x:f>
        <x:v>4.615384615384616</x:v>
      </x:c>
      <x:c r="V1357" s="12" t="n">
        <x:f t="shared" ca="1" si="93">U1357/9</x:f>
        <x:v>0.5128205128205129</x:v>
      </x:c>
    </x:row>
    <x:row r="1358">
      <x:c r="A1358" s="10" t="s">
        <x:v>324</x:v>
      </x:c>
      <x:c r="B1358" s="10" t="s">
        <x:v>67</x:v>
      </x:c>
      <x:c r="C1358" s="10" t="s">
        <x:v>68</x:v>
      </x:c>
      <x:c r="D1358" s="12">
        <x:v>4.0000000000000001E-3</x:v>
      </x:c>
      <x:c r="E1358" s="10" t="s">
        <x:v>262</x:v>
      </x:c>
      <x:c r="F1358" s="10">
        <x:v>2025</x:v>
      </x:c>
      <x:c r="G1358" s="10"/>
      <x:c r="H1358" s="10" t="s">
        <x:v>263</x:v>
      </x:c>
      <x:c r="I1358" s="10" t="s">
        <x:v>264</x:v>
      </x:c>
      <x:c r="J1358" s="10" t="s">
        <x:v>325</x:v>
      </x:c>
      <x:c r="K1358" s="10" t="s">
        <x:v>152</x:v>
      </x:c>
      <x:c r="L1358" s="10" t="s">
        <x:v>323</x:v>
      </x:c>
      <x:c r="M1358" s="10" t="s">
        <x:v>255</x:v>
      </x:c>
      <x:c r="N1358" s="13">
        <x:v>0.05</x:v>
      </x:c>
      <x:c r="O1358" s="13">
        <x:v>0.11111111110000001</x:v>
      </x:c>
      <x:c r="P1358" s="13">
        <x:v>5.5555556000000004E-3</x:v>
      </x:c>
      <x:c r="Q1358" s="11" t="b">
        <x:v>0</x:v>
      </x:c>
      <x:c r="R1358" s="10"/>
      <x:c r="S1358" s="10"/>
      <x:c r="T1358" s="12" t="n">
        <x:f t="shared" ca="1" si="94">(COUNTIF($D$1352:$D$1378,"&gt;"&amp;D1358)+(COUNTIF($D$1352:$D$1378,"="&amp;D1358)-1)/2)/26*100</x:f>
        <x:v>100</x:v>
      </x:c>
      <x:c r="U1358" s="12" t="n">
        <x:f t="shared" ca="1" si="92">T1358*N1358</x:f>
        <x:v>5</x:v>
      </x:c>
      <x:c r="V1358" s="12" t="n">
        <x:f t="shared" ca="1" si="93">U1358/9</x:f>
        <x:v>0.5555555555555556</x:v>
      </x:c>
    </x:row>
    <x:row r="1359">
      <x:c r="A1359" s="10" t="s">
        <x:v>324</x:v>
      </x:c>
      <x:c r="B1359" s="10" t="s">
        <x:v>69</x:v>
      </x:c>
      <x:c r="C1359" s="10" t="s">
        <x:v>70</x:v>
      </x:c>
      <x:c r="D1359" s="12">
        <x:v>2.5000000000000001E-2</x:v>
      </x:c>
      <x:c r="E1359" s="10" t="s">
        <x:v>262</x:v>
      </x:c>
      <x:c r="F1359" s="10">
        <x:v>2025</x:v>
      </x:c>
      <x:c r="G1359" s="10"/>
      <x:c r="H1359" s="10" t="s">
        <x:v>263</x:v>
      </x:c>
      <x:c r="I1359" s="10" t="s">
        <x:v>264</x:v>
      </x:c>
      <x:c r="J1359" s="10" t="s">
        <x:v>325</x:v>
      </x:c>
      <x:c r="K1359" s="10" t="s">
        <x:v>152</x:v>
      </x:c>
      <x:c r="L1359" s="10" t="s">
        <x:v>323</x:v>
      </x:c>
      <x:c r="M1359" s="10" t="s">
        <x:v>255</x:v>
      </x:c>
      <x:c r="N1359" s="13">
        <x:v>0.05</x:v>
      </x:c>
      <x:c r="O1359" s="13">
        <x:v>0.11111111110000001</x:v>
      </x:c>
      <x:c r="P1359" s="13">
        <x:v>5.5555556000000004E-3</x:v>
      </x:c>
      <x:c r="Q1359" s="11" t="b">
        <x:v>0</x:v>
      </x:c>
      <x:c r="R1359" s="10"/>
      <x:c r="S1359" s="10"/>
      <x:c r="T1359" s="12" t="n">
        <x:f t="shared" ca="1" si="94">(COUNTIF($D$1352:$D$1378,"&gt;"&amp;D1359)+(COUNTIF($D$1352:$D$1378,"="&amp;D1359)-1)/2)/26*100</x:f>
        <x:v>86.53846153846155</x:v>
      </x:c>
      <x:c r="U1359" s="12" t="n">
        <x:f t="shared" ca="1" si="92">T1359*N1359</x:f>
        <x:v>4.3269230769230775</x:v>
      </x:c>
      <x:c r="V1359" s="12" t="n">
        <x:f t="shared" ca="1" si="93">U1359/9</x:f>
        <x:v>0.48076923076923084</x:v>
      </x:c>
    </x:row>
    <x:row r="1360">
      <x:c r="A1360" s="10" t="s">
        <x:v>324</x:v>
      </x:c>
      <x:c r="B1360" s="10" t="s">
        <x:v>71</x:v>
      </x:c>
      <x:c r="C1360" s="10" t="s">
        <x:v>72</x:v>
      </x:c>
      <x:c r="D1360" s="12">
        <x:v>0.27600000000000002</x:v>
      </x:c>
      <x:c r="E1360" s="10" t="s">
        <x:v>262</x:v>
      </x:c>
      <x:c r="F1360" s="10">
        <x:v>2025</x:v>
      </x:c>
      <x:c r="G1360" s="10"/>
      <x:c r="H1360" s="10" t="s">
        <x:v>263</x:v>
      </x:c>
      <x:c r="I1360" s="10" t="s">
        <x:v>264</x:v>
      </x:c>
      <x:c r="J1360" s="10" t="s">
        <x:v>325</x:v>
      </x:c>
      <x:c r="K1360" s="10" t="s">
        <x:v>152</x:v>
      </x:c>
      <x:c r="L1360" s="10" t="s">
        <x:v>323</x:v>
      </x:c>
      <x:c r="M1360" s="10" t="s">
        <x:v>255</x:v>
      </x:c>
      <x:c r="N1360" s="13">
        <x:v>0.05</x:v>
      </x:c>
      <x:c r="O1360" s="13">
        <x:v>0.11111111110000001</x:v>
      </x:c>
      <x:c r="P1360" s="13">
        <x:v>5.5555556000000004E-3</x:v>
      </x:c>
      <x:c r="Q1360" s="11" t="b">
        <x:v>0</x:v>
      </x:c>
      <x:c r="R1360" s="10"/>
      <x:c r="S1360" s="10"/>
      <x:c r="T1360" s="12" t="n">
        <x:f t="shared" ca="1" si="94">(COUNTIF($D$1352:$D$1378,"&gt;"&amp;D1360)+(COUNTIF($D$1352:$D$1378,"="&amp;D1360)-1)/2)/26*100</x:f>
        <x:v>15.384615384615385</x:v>
      </x:c>
      <x:c r="U1360" s="12" t="n">
        <x:f t="shared" ca="1" si="92">T1360*N1360</x:f>
        <x:v>0.7692307692307693</x:v>
      </x:c>
      <x:c r="V1360" s="12" t="n">
        <x:f t="shared" ca="1" si="93">U1360/9</x:f>
        <x:v>0.08547008547008547</x:v>
      </x:c>
    </x:row>
    <x:row r="1361">
      <x:c r="A1361" s="10" t="s">
        <x:v>324</x:v>
      </x:c>
      <x:c r="B1361" s="10" t="s">
        <x:v>73</x:v>
      </x:c>
      <x:c r="C1361" s="10" t="s">
        <x:v>74</x:v>
      </x:c>
      <x:c r="D1361" s="12">
        <x:v>0.113</x:v>
      </x:c>
      <x:c r="E1361" s="10" t="s">
        <x:v>262</x:v>
      </x:c>
      <x:c r="F1361" s="10">
        <x:v>2025</x:v>
      </x:c>
      <x:c r="G1361" s="10"/>
      <x:c r="H1361" s="10" t="s">
        <x:v>263</x:v>
      </x:c>
      <x:c r="I1361" s="10" t="s">
        <x:v>264</x:v>
      </x:c>
      <x:c r="J1361" s="10" t="s">
        <x:v>325</x:v>
      </x:c>
      <x:c r="K1361" s="10" t="s">
        <x:v>152</x:v>
      </x:c>
      <x:c r="L1361" s="10" t="s">
        <x:v>323</x:v>
      </x:c>
      <x:c r="M1361" s="10" t="s">
        <x:v>255</x:v>
      </x:c>
      <x:c r="N1361" s="13">
        <x:v>0.05</x:v>
      </x:c>
      <x:c r="O1361" s="13">
        <x:v>0.11111111110000001</x:v>
      </x:c>
      <x:c r="P1361" s="13">
        <x:v>5.5555556000000004E-3</x:v>
      </x:c>
      <x:c r="Q1361" s="11" t="b">
        <x:v>0</x:v>
      </x:c>
      <x:c r="R1361" s="10"/>
      <x:c r="S1361" s="10"/>
      <x:c r="T1361" s="12" t="n">
        <x:f t="shared" ca="1" si="94">(COUNTIF($D$1352:$D$1378,"&gt;"&amp;D1361)+(COUNTIF($D$1352:$D$1378,"="&amp;D1361)-1)/2)/26*100</x:f>
        <x:v>46.15384615384615</x:v>
      </x:c>
      <x:c r="U1361" s="12" t="n">
        <x:f t="shared" ca="1" si="92">T1361*N1361</x:f>
        <x:v>2.307692307692308</x:v>
      </x:c>
      <x:c r="V1361" s="12" t="n">
        <x:f t="shared" ca="1" si="93">U1361/9</x:f>
        <x:v>0.25641025641025644</x:v>
      </x:c>
    </x:row>
    <x:row r="1362">
      <x:c r="A1362" s="10" t="s">
        <x:v>324</x:v>
      </x:c>
      <x:c r="B1362" s="10" t="s">
        <x:v>75</x:v>
      </x:c>
      <x:c r="C1362" s="10" t="s">
        <x:v>76</x:v>
      </x:c>
      <x:c r="D1362" s="12">
        <x:v>3.1E-2</x:v>
      </x:c>
      <x:c r="E1362" s="10" t="s">
        <x:v>262</x:v>
      </x:c>
      <x:c r="F1362" s="10">
        <x:v>2025</x:v>
      </x:c>
      <x:c r="G1362" s="10"/>
      <x:c r="H1362" s="10" t="s">
        <x:v>263</x:v>
      </x:c>
      <x:c r="I1362" s="10" t="s">
        <x:v>264</x:v>
      </x:c>
      <x:c r="J1362" s="10" t="s">
        <x:v>325</x:v>
      </x:c>
      <x:c r="K1362" s="10" t="s">
        <x:v>152</x:v>
      </x:c>
      <x:c r="L1362" s="10" t="s">
        <x:v>323</x:v>
      </x:c>
      <x:c r="M1362" s="10" t="s">
        <x:v>255</x:v>
      </x:c>
      <x:c r="N1362" s="13">
        <x:v>0.05</x:v>
      </x:c>
      <x:c r="O1362" s="13">
        <x:v>0.11111111110000001</x:v>
      </x:c>
      <x:c r="P1362" s="13">
        <x:v>5.5555556000000004E-3</x:v>
      </x:c>
      <x:c r="Q1362" s="11" t="b">
        <x:v>0</x:v>
      </x:c>
      <x:c r="R1362" s="10"/>
      <x:c r="S1362" s="10"/>
      <x:c r="T1362" s="12" t="n">
        <x:f t="shared" ca="1" si="94">(COUNTIF($D$1352:$D$1378,"&gt;"&amp;D1362)+(COUNTIF($D$1352:$D$1378,"="&amp;D1362)-1)/2)/26*100</x:f>
        <x:v>75</x:v>
      </x:c>
      <x:c r="U1362" s="12" t="n">
        <x:f t="shared" ca="1" si="92">T1362*N1362</x:f>
        <x:v>3.75</x:v>
      </x:c>
      <x:c r="V1362" s="12" t="n">
        <x:f t="shared" ca="1" si="93">U1362/9</x:f>
        <x:v>0.4166666666666667</x:v>
      </x:c>
    </x:row>
    <x:row r="1363">
      <x:c r="A1363" s="10" t="s">
        <x:v>324</x:v>
      </x:c>
      <x:c r="B1363" s="10" t="s">
        <x:v>77</x:v>
      </x:c>
      <x:c r="C1363" s="10" t="s">
        <x:v>78</x:v>
      </x:c>
      <x:c r="D1363" s="12">
        <x:v>5.6000000000000001E-2</x:v>
      </x:c>
      <x:c r="E1363" s="10" t="s">
        <x:v>262</x:v>
      </x:c>
      <x:c r="F1363" s="10">
        <x:v>2025</x:v>
      </x:c>
      <x:c r="G1363" s="10"/>
      <x:c r="H1363" s="10" t="s">
        <x:v>263</x:v>
      </x:c>
      <x:c r="I1363" s="10" t="s">
        <x:v>264</x:v>
      </x:c>
      <x:c r="J1363" s="10" t="s">
        <x:v>325</x:v>
      </x:c>
      <x:c r="K1363" s="10" t="s">
        <x:v>152</x:v>
      </x:c>
      <x:c r="L1363" s="10" t="s">
        <x:v>323</x:v>
      </x:c>
      <x:c r="M1363" s="10" t="s">
        <x:v>255</x:v>
      </x:c>
      <x:c r="N1363" s="13">
        <x:v>0.05</x:v>
      </x:c>
      <x:c r="O1363" s="13">
        <x:v>0.11111111110000001</x:v>
      </x:c>
      <x:c r="P1363" s="13">
        <x:v>5.5555556000000004E-3</x:v>
      </x:c>
      <x:c r="Q1363" s="11" t="b">
        <x:v>0</x:v>
      </x:c>
      <x:c r="R1363" s="10"/>
      <x:c r="S1363" s="10"/>
      <x:c r="T1363" s="12" t="n">
        <x:f t="shared" ca="1" si="94">(COUNTIF($D$1352:$D$1378,"&gt;"&amp;D1363)+(COUNTIF($D$1352:$D$1378,"="&amp;D1363)-1)/2)/26*100</x:f>
        <x:v>65.38461538461539</x:v>
      </x:c>
      <x:c r="U1363" s="12" t="n">
        <x:f t="shared" ca="1" si="92">T1363*N1363</x:f>
        <x:v>3.2692307692307696</x:v>
      </x:c>
      <x:c r="V1363" s="12" t="n">
        <x:f t="shared" ca="1" si="93">U1363/9</x:f>
        <x:v>0.3632478632478633</x:v>
      </x:c>
    </x:row>
    <x:row r="1364">
      <x:c r="A1364" s="10" t="s">
        <x:v>324</x:v>
      </x:c>
      <x:c r="B1364" s="10" t="s">
        <x:v>79</x:v>
      </x:c>
      <x:c r="C1364" s="10" t="s">
        <x:v>80</x:v>
      </x:c>
      <x:c r="D1364" s="12">
        <x:v>0.254</x:v>
      </x:c>
      <x:c r="E1364" s="10" t="s">
        <x:v>262</x:v>
      </x:c>
      <x:c r="F1364" s="10">
        <x:v>2025</x:v>
      </x:c>
      <x:c r="G1364" s="10"/>
      <x:c r="H1364" s="10" t="s">
        <x:v>263</x:v>
      </x:c>
      <x:c r="I1364" s="10" t="s">
        <x:v>264</x:v>
      </x:c>
      <x:c r="J1364" s="10" t="s">
        <x:v>325</x:v>
      </x:c>
      <x:c r="K1364" s="10" t="s">
        <x:v>152</x:v>
      </x:c>
      <x:c r="L1364" s="10" t="s">
        <x:v>323</x:v>
      </x:c>
      <x:c r="M1364" s="10" t="s">
        <x:v>255</x:v>
      </x:c>
      <x:c r="N1364" s="13">
        <x:v>0.05</x:v>
      </x:c>
      <x:c r="O1364" s="13">
        <x:v>0.11111111110000001</x:v>
      </x:c>
      <x:c r="P1364" s="13">
        <x:v>5.5555556000000004E-3</x:v>
      </x:c>
      <x:c r="Q1364" s="11" t="b">
        <x:v>0</x:v>
      </x:c>
      <x:c r="R1364" s="10"/>
      <x:c r="S1364" s="10"/>
      <x:c r="T1364" s="12" t="n">
        <x:f t="shared" ca="1" si="94">(COUNTIF($D$1352:$D$1378,"&gt;"&amp;D1364)+(COUNTIF($D$1352:$D$1378,"="&amp;D1364)-1)/2)/26*100</x:f>
        <x:v>19.230769230769234</x:v>
      </x:c>
      <x:c r="U1364" s="12" t="n">
        <x:f t="shared" ca="1" si="92">T1364*N1364</x:f>
        <x:v>0.9615384615384617</x:v>
      </x:c>
      <x:c r="V1364" s="12" t="n">
        <x:f t="shared" ca="1" si="93">U1364/9</x:f>
        <x:v>0.10683760683760685</x:v>
      </x:c>
    </x:row>
    <x:row r="1365">
      <x:c r="A1365" s="10" t="s">
        <x:v>324</x:v>
      </x:c>
      <x:c r="B1365" s="10" t="s">
        <x:v>81</x:v>
      </x:c>
      <x:c r="C1365" s="10" t="s">
        <x:v>82</x:v>
      </x:c>
      <x:c r="D1365" s="12">
        <x:v>0.48799999999999999</x:v>
      </x:c>
      <x:c r="E1365" s="10" t="s">
        <x:v>262</x:v>
      </x:c>
      <x:c r="F1365" s="10">
        <x:v>2025</x:v>
      </x:c>
      <x:c r="G1365" s="10"/>
      <x:c r="H1365" s="10" t="s">
        <x:v>263</x:v>
      </x:c>
      <x:c r="I1365" s="10" t="s">
        <x:v>264</x:v>
      </x:c>
      <x:c r="J1365" s="10" t="s">
        <x:v>325</x:v>
      </x:c>
      <x:c r="K1365" s="10" t="s">
        <x:v>152</x:v>
      </x:c>
      <x:c r="L1365" s="10" t="s">
        <x:v>323</x:v>
      </x:c>
      <x:c r="M1365" s="10" t="s">
        <x:v>255</x:v>
      </x:c>
      <x:c r="N1365" s="13">
        <x:v>0.05</x:v>
      </x:c>
      <x:c r="O1365" s="13">
        <x:v>0.11111111110000001</x:v>
      </x:c>
      <x:c r="P1365" s="13">
        <x:v>5.5555556000000004E-3</x:v>
      </x:c>
      <x:c r="Q1365" s="11" t="b">
        <x:v>0</x:v>
      </x:c>
      <x:c r="R1365" s="10"/>
      <x:c r="S1365" s="10"/>
      <x:c r="T1365" s="12" t="n">
        <x:f t="shared" ca="1" si="94">(COUNTIF($D$1352:$D$1378,"&gt;"&amp;D1365)+(COUNTIF($D$1352:$D$1378,"="&amp;D1365)-1)/2)/26*100</x:f>
        <x:v>3.8461538461538463</x:v>
      </x:c>
      <x:c r="U1365" s="12" t="n">
        <x:f t="shared" ca="1" si="92">T1365*N1365</x:f>
        <x:v>0.19230769230769232</x:v>
      </x:c>
      <x:c r="V1365" s="12" t="n">
        <x:f t="shared" ca="1" si="93">U1365/9</x:f>
        <x:v>0.021367521367521368</x:v>
      </x:c>
    </x:row>
    <x:row r="1366">
      <x:c r="A1366" s="10" t="s">
        <x:v>324</x:v>
      </x:c>
      <x:c r="B1366" s="10" t="s">
        <x:v>83</x:v>
      </x:c>
      <x:c r="C1366" s="10" t="s">
        <x:v>84</x:v>
      </x:c>
      <x:c r="D1366" s="12">
        <x:v>3.2000000000000001E-2</x:v>
      </x:c>
      <x:c r="E1366" s="10" t="s">
        <x:v>262</x:v>
      </x:c>
      <x:c r="F1366" s="10">
        <x:v>2025</x:v>
      </x:c>
      <x:c r="G1366" s="10"/>
      <x:c r="H1366" s="10" t="s">
        <x:v>263</x:v>
      </x:c>
      <x:c r="I1366" s="10" t="s">
        <x:v>264</x:v>
      </x:c>
      <x:c r="J1366" s="10" t="s">
        <x:v>325</x:v>
      </x:c>
      <x:c r="K1366" s="10" t="s">
        <x:v>152</x:v>
      </x:c>
      <x:c r="L1366" s="10" t="s">
        <x:v>323</x:v>
      </x:c>
      <x:c r="M1366" s="10" t="s">
        <x:v>255</x:v>
      </x:c>
      <x:c r="N1366" s="13">
        <x:v>0.05</x:v>
      </x:c>
      <x:c r="O1366" s="13">
        <x:v>0.11111111110000001</x:v>
      </x:c>
      <x:c r="P1366" s="13">
        <x:v>5.5555556000000004E-3</x:v>
      </x:c>
      <x:c r="Q1366" s="11" t="b">
        <x:v>0</x:v>
      </x:c>
      <x:c r="R1366" s="10"/>
      <x:c r="S1366" s="10"/>
      <x:c r="T1366" s="12" t="n">
        <x:f t="shared" ca="1" si="94">(COUNTIF($D$1352:$D$1378,"&gt;"&amp;D1366)+(COUNTIF($D$1352:$D$1378,"="&amp;D1366)-1)/2)/26*100</x:f>
        <x:v>69.23076923076923</x:v>
      </x:c>
      <x:c r="U1366" s="12" t="n">
        <x:f t="shared" ca="1" si="92">T1366*N1366</x:f>
        <x:v>3.4615384615384617</x:v>
      </x:c>
      <x:c r="V1366" s="12" t="n">
        <x:f t="shared" ca="1" si="93">U1366/9</x:f>
        <x:v>0.38461538461538464</x:v>
      </x:c>
    </x:row>
    <x:row r="1367">
      <x:c r="A1367" s="10" t="s">
        <x:v>324</x:v>
      </x:c>
      <x:c r="B1367" s="10" t="s">
        <x:v>85</x:v>
      </x:c>
      <x:c r="C1367" s="10" t="s">
        <x:v>86</x:v>
      </x:c>
      <x:c r="D1367" s="12">
        <x:v>0.157</x:v>
      </x:c>
      <x:c r="E1367" s="10" t="s">
        <x:v>262</x:v>
      </x:c>
      <x:c r="F1367" s="10">
        <x:v>2025</x:v>
      </x:c>
      <x:c r="G1367" s="10"/>
      <x:c r="H1367" s="10" t="s">
        <x:v>263</x:v>
      </x:c>
      <x:c r="I1367" s="10" t="s">
        <x:v>264</x:v>
      </x:c>
      <x:c r="J1367" s="10" t="s">
        <x:v>325</x:v>
      </x:c>
      <x:c r="K1367" s="10" t="s">
        <x:v>152</x:v>
      </x:c>
      <x:c r="L1367" s="10" t="s">
        <x:v>323</x:v>
      </x:c>
      <x:c r="M1367" s="10" t="s">
        <x:v>255</x:v>
      </x:c>
      <x:c r="N1367" s="13">
        <x:v>0.05</x:v>
      </x:c>
      <x:c r="O1367" s="13">
        <x:v>0.11111111110000001</x:v>
      </x:c>
      <x:c r="P1367" s="13">
        <x:v>5.5555556000000004E-3</x:v>
      </x:c>
      <x:c r="Q1367" s="11" t="b">
        <x:v>0</x:v>
      </x:c>
      <x:c r="R1367" s="10"/>
      <x:c r="S1367" s="10"/>
      <x:c r="T1367" s="12" t="n">
        <x:f t="shared" ca="1" si="94">(COUNTIF($D$1352:$D$1378,"&gt;"&amp;D1367)+(COUNTIF($D$1352:$D$1378,"="&amp;D1367)-1)/2)/26*100</x:f>
        <x:v>42.30769230769231</x:v>
      </x:c>
      <x:c r="U1367" s="12" t="n">
        <x:f t="shared" ca="1" si="92">T1367*N1367</x:f>
        <x:v>2.1153846153846154</x:v>
      </x:c>
      <x:c r="V1367" s="12" t="n">
        <x:f t="shared" ca="1" si="93">U1367/9</x:f>
        <x:v>0.23504273504273504</x:v>
      </x:c>
    </x:row>
    <x:row r="1368">
      <x:c r="A1368" s="10" t="s">
        <x:v>324</x:v>
      </x:c>
      <x:c r="B1368" s="10" t="s">
        <x:v>87</x:v>
      </x:c>
      <x:c r="C1368" s="10" t="s">
        <x:v>88</x:v>
      </x:c>
      <x:c r="D1368" s="12">
        <x:v>0.159</x:v>
      </x:c>
      <x:c r="E1368" s="10" t="s">
        <x:v>262</x:v>
      </x:c>
      <x:c r="F1368" s="10">
        <x:v>2025</x:v>
      </x:c>
      <x:c r="G1368" s="10"/>
      <x:c r="H1368" s="10" t="s">
        <x:v>263</x:v>
      </x:c>
      <x:c r="I1368" s="10" t="s">
        <x:v>264</x:v>
      </x:c>
      <x:c r="J1368" s="10" t="s">
        <x:v>325</x:v>
      </x:c>
      <x:c r="K1368" s="10" t="s">
        <x:v>152</x:v>
      </x:c>
      <x:c r="L1368" s="10" t="s">
        <x:v>323</x:v>
      </x:c>
      <x:c r="M1368" s="10" t="s">
        <x:v>255</x:v>
      </x:c>
      <x:c r="N1368" s="13">
        <x:v>0.05</x:v>
      </x:c>
      <x:c r="O1368" s="13">
        <x:v>0.11111111110000001</x:v>
      </x:c>
      <x:c r="P1368" s="13">
        <x:v>5.5555556000000004E-3</x:v>
      </x:c>
      <x:c r="Q1368" s="11" t="b">
        <x:v>0</x:v>
      </x:c>
      <x:c r="R1368" s="10"/>
      <x:c r="S1368" s="10"/>
      <x:c r="T1368" s="12" t="n">
        <x:f t="shared" ca="1" si="94">(COUNTIF($D$1352:$D$1378,"&gt;"&amp;D1368)+(COUNTIF($D$1352:$D$1378,"="&amp;D1368)-1)/2)/26*100</x:f>
        <x:v>38.46153846153847</x:v>
      </x:c>
      <x:c r="U1368" s="12" t="n">
        <x:f t="shared" ca="1" si="92">T1368*N1368</x:f>
        <x:v>1.9230769230769234</x:v>
      </x:c>
      <x:c r="V1368" s="12" t="n">
        <x:f t="shared" ca="1" si="93">U1368/9</x:f>
        <x:v>0.2136752136752137</x:v>
      </x:c>
    </x:row>
    <x:row r="1369">
      <x:c r="A1369" s="10" t="s">
        <x:v>324</x:v>
      </x:c>
      <x:c r="B1369" s="10" t="s">
        <x:v>89</x:v>
      </x:c>
      <x:c r="C1369" s="10" t="s">
        <x:v>90</x:v>
      </x:c>
      <x:c r="D1369" s="12">
        <x:v>2.5000000000000001E-2</x:v>
      </x:c>
      <x:c r="E1369" s="10" t="s">
        <x:v>262</x:v>
      </x:c>
      <x:c r="F1369" s="10">
        <x:v>2025</x:v>
      </x:c>
      <x:c r="G1369" s="10"/>
      <x:c r="H1369" s="10" t="s">
        <x:v>263</x:v>
      </x:c>
      <x:c r="I1369" s="10" t="s">
        <x:v>264</x:v>
      </x:c>
      <x:c r="J1369" s="10" t="s">
        <x:v>325</x:v>
      </x:c>
      <x:c r="K1369" s="10" t="s">
        <x:v>152</x:v>
      </x:c>
      <x:c r="L1369" s="10" t="s">
        <x:v>323</x:v>
      </x:c>
      <x:c r="M1369" s="10" t="s">
        <x:v>255</x:v>
      </x:c>
      <x:c r="N1369" s="13">
        <x:v>0.05</x:v>
      </x:c>
      <x:c r="O1369" s="13">
        <x:v>0.11111111110000001</x:v>
      </x:c>
      <x:c r="P1369" s="13">
        <x:v>5.5555556000000004E-3</x:v>
      </x:c>
      <x:c r="Q1369" s="11" t="b">
        <x:v>0</x:v>
      </x:c>
      <x:c r="R1369" s="10"/>
      <x:c r="S1369" s="10"/>
      <x:c r="T1369" s="12" t="n">
        <x:f t="shared" ca="1" si="94">(COUNTIF($D$1352:$D$1378,"&gt;"&amp;D1369)+(COUNTIF($D$1352:$D$1378,"="&amp;D1369)-1)/2)/26*100</x:f>
        <x:v>86.53846153846155</x:v>
      </x:c>
      <x:c r="U1369" s="12" t="n">
        <x:f t="shared" ca="1" si="92">T1369*N1369</x:f>
        <x:v>4.3269230769230775</x:v>
      </x:c>
      <x:c r="V1369" s="12" t="n">
        <x:f t="shared" ca="1" si="93">U1369/9</x:f>
        <x:v>0.48076923076923084</x:v>
      </x:c>
    </x:row>
    <x:row r="1370">
      <x:c r="A1370" s="10" t="s">
        <x:v>324</x:v>
      </x:c>
      <x:c r="B1370" s="10" t="s">
        <x:v>91</x:v>
      </x:c>
      <x:c r="C1370" s="10" t="s">
        <x:v>92</x:v>
      </x:c>
      <x:c r="D1370" s="12">
        <x:v>7.0000000000000007E-2</x:v>
      </x:c>
      <x:c r="E1370" s="10" t="s">
        <x:v>262</x:v>
      </x:c>
      <x:c r="F1370" s="10">
        <x:v>2025</x:v>
      </x:c>
      <x:c r="G1370" s="10"/>
      <x:c r="H1370" s="10" t="s">
        <x:v>263</x:v>
      </x:c>
      <x:c r="I1370" s="10" t="s">
        <x:v>264</x:v>
      </x:c>
      <x:c r="J1370" s="10" t="s">
        <x:v>325</x:v>
      </x:c>
      <x:c r="K1370" s="10" t="s">
        <x:v>152</x:v>
      </x:c>
      <x:c r="L1370" s="10" t="s">
        <x:v>323</x:v>
      </x:c>
      <x:c r="M1370" s="10" t="s">
        <x:v>255</x:v>
      </x:c>
      <x:c r="N1370" s="13">
        <x:v>0.05</x:v>
      </x:c>
      <x:c r="O1370" s="13">
        <x:v>0.11111111110000001</x:v>
      </x:c>
      <x:c r="P1370" s="13">
        <x:v>5.5555556000000004E-3</x:v>
      </x:c>
      <x:c r="Q1370" s="11" t="b">
        <x:v>0</x:v>
      </x:c>
      <x:c r="R1370" s="10"/>
      <x:c r="S1370" s="10"/>
      <x:c r="T1370" s="12" t="n">
        <x:f t="shared" ca="1" si="94">(COUNTIF($D$1352:$D$1378,"&gt;"&amp;D1370)+(COUNTIF($D$1352:$D$1378,"="&amp;D1370)-1)/2)/26*100</x:f>
        <x:v>61.53846153846154</x:v>
      </x:c>
      <x:c r="U1370" s="12" t="n">
        <x:f t="shared" ca="1" si="92">T1370*N1370</x:f>
        <x:v>3.076923076923077</x:v>
      </x:c>
      <x:c r="V1370" s="12" t="n">
        <x:f t="shared" ca="1" si="93">U1370/9</x:f>
        <x:v>0.3418803418803419</x:v>
      </x:c>
    </x:row>
    <x:row r="1371">
      <x:c r="A1371" s="10" t="s">
        <x:v>324</x:v>
      </x:c>
      <x:c r="B1371" s="10" t="s">
        <x:v>93</x:v>
      </x:c>
      <x:c r="C1371" s="10" t="s">
        <x:v>94</x:v>
      </x:c>
      <x:c r="D1371" s="12">
        <x:v>0.186</x:v>
      </x:c>
      <x:c r="E1371" s="10" t="s">
        <x:v>262</x:v>
      </x:c>
      <x:c r="F1371" s="10">
        <x:v>2025</x:v>
      </x:c>
      <x:c r="G1371" s="10"/>
      <x:c r="H1371" s="10" t="s">
        <x:v>263</x:v>
      </x:c>
      <x:c r="I1371" s="10" t="s">
        <x:v>264</x:v>
      </x:c>
      <x:c r="J1371" s="10" t="s">
        <x:v>325</x:v>
      </x:c>
      <x:c r="K1371" s="10" t="s">
        <x:v>152</x:v>
      </x:c>
      <x:c r="L1371" s="10" t="s">
        <x:v>323</x:v>
      </x:c>
      <x:c r="M1371" s="10" t="s">
        <x:v>255</x:v>
      </x:c>
      <x:c r="N1371" s="13">
        <x:v>0.05</x:v>
      </x:c>
      <x:c r="O1371" s="13">
        <x:v>0.11111111110000001</x:v>
      </x:c>
      <x:c r="P1371" s="13">
        <x:v>5.5555556000000004E-3</x:v>
      </x:c>
      <x:c r="Q1371" s="11" t="b">
        <x:v>0</x:v>
      </x:c>
      <x:c r="R1371" s="10"/>
      <x:c r="S1371" s="10"/>
      <x:c r="T1371" s="12" t="n">
        <x:f t="shared" ca="1" si="94">(COUNTIF($D$1352:$D$1378,"&gt;"&amp;D1371)+(COUNTIF($D$1352:$D$1378,"="&amp;D1371)-1)/2)/26*100</x:f>
        <x:v>23.076923076923077</x:v>
      </x:c>
      <x:c r="U1371" s="12" t="n">
        <x:f t="shared" ca="1" si="92">T1371*N1371</x:f>
        <x:v>1.153846153846154</x:v>
      </x:c>
      <x:c r="V1371" s="12" t="n">
        <x:f t="shared" ca="1" si="93">U1371/9</x:f>
        <x:v>0.12820512820512822</x:v>
      </x:c>
    </x:row>
    <x:row r="1372">
      <x:c r="A1372" s="10" t="s">
        <x:v>324</x:v>
      </x:c>
      <x:c r="B1372" s="10" t="s">
        <x:v>95</x:v>
      </x:c>
      <x:c r="C1372" s="10" t="s">
        <x:v>96</x:v>
      </x:c>
      <x:c r="D1372" s="12">
        <x:v>2.7E-2</x:v>
      </x:c>
      <x:c r="E1372" s="10" t="s">
        <x:v>262</x:v>
      </x:c>
      <x:c r="F1372" s="10">
        <x:v>2025</x:v>
      </x:c>
      <x:c r="G1372" s="10"/>
      <x:c r="H1372" s="10" t="s">
        <x:v>263</x:v>
      </x:c>
      <x:c r="I1372" s="10" t="s">
        <x:v>264</x:v>
      </x:c>
      <x:c r="J1372" s="10" t="s">
        <x:v>325</x:v>
      </x:c>
      <x:c r="K1372" s="10" t="s">
        <x:v>152</x:v>
      </x:c>
      <x:c r="L1372" s="10" t="s">
        <x:v>323</x:v>
      </x:c>
      <x:c r="M1372" s="10" t="s">
        <x:v>255</x:v>
      </x:c>
      <x:c r="N1372" s="13">
        <x:v>0.05</x:v>
      </x:c>
      <x:c r="O1372" s="13">
        <x:v>0.11111111110000001</x:v>
      </x:c>
      <x:c r="P1372" s="13">
        <x:v>5.5555556000000004E-3</x:v>
      </x:c>
      <x:c r="Q1372" s="11" t="b">
        <x:v>0</x:v>
      </x:c>
      <x:c r="R1372" s="10"/>
      <x:c r="S1372" s="10"/>
      <x:c r="T1372" s="12" t="n">
        <x:f t="shared" ca="1" si="94">(COUNTIF($D$1352:$D$1378,"&gt;"&amp;D1372)+(COUNTIF($D$1352:$D$1378,"="&amp;D1372)-1)/2)/26*100</x:f>
        <x:v>80.76923076923077</x:v>
      </x:c>
      <x:c r="U1372" s="12" t="n">
        <x:f t="shared" ca="1" si="92">T1372*N1372</x:f>
        <x:v>4.038461538461539</x:v>
      </x:c>
      <x:c r="V1372" s="12" t="n">
        <x:f t="shared" ca="1" si="93">U1372/9</x:f>
        <x:v>0.4487179487179488</x:v>
      </x:c>
    </x:row>
    <x:row r="1373">
      <x:c r="A1373" s="10" t="s">
        <x:v>324</x:v>
      </x:c>
      <x:c r="B1373" s="10" t="s">
        <x:v>97</x:v>
      </x:c>
      <x:c r="C1373" s="10" t="s">
        <x:v>98</x:v>
      </x:c>
      <x:c r="D1373" s="12">
        <x:v>8.1000000000000003E-2</x:v>
      </x:c>
      <x:c r="E1373" s="10" t="s">
        <x:v>262</x:v>
      </x:c>
      <x:c r="F1373" s="10">
        <x:v>2025</x:v>
      </x:c>
      <x:c r="G1373" s="10"/>
      <x:c r="H1373" s="10" t="s">
        <x:v>263</x:v>
      </x:c>
      <x:c r="I1373" s="10" t="s">
        <x:v>264</x:v>
      </x:c>
      <x:c r="J1373" s="10" t="s">
        <x:v>325</x:v>
      </x:c>
      <x:c r="K1373" s="10" t="s">
        <x:v>152</x:v>
      </x:c>
      <x:c r="L1373" s="10" t="s">
        <x:v>323</x:v>
      </x:c>
      <x:c r="M1373" s="10" t="s">
        <x:v>255</x:v>
      </x:c>
      <x:c r="N1373" s="13">
        <x:v>0.05</x:v>
      </x:c>
      <x:c r="O1373" s="13">
        <x:v>0.11111111110000001</x:v>
      </x:c>
      <x:c r="P1373" s="13">
        <x:v>5.5555556000000004E-3</x:v>
      </x:c>
      <x:c r="Q1373" s="11" t="b">
        <x:v>0</x:v>
      </x:c>
      <x:c r="R1373" s="10"/>
      <x:c r="S1373" s="10"/>
      <x:c r="T1373" s="12" t="n">
        <x:f t="shared" ca="1" si="94">(COUNTIF($D$1352:$D$1378,"&gt;"&amp;D1373)+(COUNTIF($D$1352:$D$1378,"="&amp;D1373)-1)/2)/26*100</x:f>
        <x:v>53.84615384615385</x:v>
      </x:c>
      <x:c r="U1373" s="12" t="n">
        <x:f t="shared" ca="1" si="92">T1373*N1373</x:f>
        <x:v>2.6923076923076925</x:v>
      </x:c>
      <x:c r="V1373" s="12" t="n">
        <x:f t="shared" ca="1" si="93">U1373/9</x:f>
        <x:v>0.2991452991452992</x:v>
      </x:c>
    </x:row>
    <x:row r="1374">
      <x:c r="A1374" s="10" t="s">
        <x:v>324</x:v>
      </x:c>
      <x:c r="B1374" s="10" t="s">
        <x:v>99</x:v>
      </x:c>
      <x:c r="C1374" s="10" t="s">
        <x:v>100</x:v>
      </x:c>
      <x:c r="D1374" s="12">
        <x:v>0.16600000000000001</x:v>
      </x:c>
      <x:c r="E1374" s="10" t="s">
        <x:v>262</x:v>
      </x:c>
      <x:c r="F1374" s="10">
        <x:v>2025</x:v>
      </x:c>
      <x:c r="G1374" s="10"/>
      <x:c r="H1374" s="10" t="s">
        <x:v>263</x:v>
      </x:c>
      <x:c r="I1374" s="10" t="s">
        <x:v>264</x:v>
      </x:c>
      <x:c r="J1374" s="10" t="s">
        <x:v>325</x:v>
      </x:c>
      <x:c r="K1374" s="10" t="s">
        <x:v>152</x:v>
      </x:c>
      <x:c r="L1374" s="10" t="s">
        <x:v>323</x:v>
      </x:c>
      <x:c r="M1374" s="10" t="s">
        <x:v>255</x:v>
      </x:c>
      <x:c r="N1374" s="13">
        <x:v>0.05</x:v>
      </x:c>
      <x:c r="O1374" s="13">
        <x:v>0.11111111110000001</x:v>
      </x:c>
      <x:c r="P1374" s="13">
        <x:v>5.5555556000000004E-3</x:v>
      </x:c>
      <x:c r="Q1374" s="11" t="b">
        <x:v>0</x:v>
      </x:c>
      <x:c r="R1374" s="10"/>
      <x:c r="S1374" s="10"/>
      <x:c r="T1374" s="12" t="n">
        <x:f t="shared" ca="1" si="94">(COUNTIF($D$1352:$D$1378,"&gt;"&amp;D1374)+(COUNTIF($D$1352:$D$1378,"="&amp;D1374)-1)/2)/26*100</x:f>
        <x:v>32.69230769230769</x:v>
      </x:c>
      <x:c r="U1374" s="12" t="n">
        <x:f t="shared" ca="1" si="92">T1374*N1374</x:f>
        <x:v>1.6346153846153848</x:v>
      </x:c>
      <x:c r="V1374" s="12" t="n">
        <x:f t="shared" ca="1" si="93">U1374/9</x:f>
        <x:v>0.18162393162393164</x:v>
      </x:c>
    </x:row>
    <x:row r="1375">
      <x:c r="A1375" s="10" t="s">
        <x:v>324</x:v>
      </x:c>
      <x:c r="B1375" s="10" t="s">
        <x:v>101</x:v>
      </x:c>
      <x:c r="C1375" s="10" t="s">
        <x:v>102</x:v>
      </x:c>
      <x:c r="D1375" s="12">
        <x:v>0.41899999999999998</x:v>
      </x:c>
      <x:c r="E1375" s="10" t="s">
        <x:v>262</x:v>
      </x:c>
      <x:c r="F1375" s="10">
        <x:v>2025</x:v>
      </x:c>
      <x:c r="G1375" s="10"/>
      <x:c r="H1375" s="10" t="s">
        <x:v>263</x:v>
      </x:c>
      <x:c r="I1375" s="10" t="s">
        <x:v>264</x:v>
      </x:c>
      <x:c r="J1375" s="10" t="s">
        <x:v>325</x:v>
      </x:c>
      <x:c r="K1375" s="10" t="s">
        <x:v>152</x:v>
      </x:c>
      <x:c r="L1375" s="10" t="s">
        <x:v>323</x:v>
      </x:c>
      <x:c r="M1375" s="10" t="s">
        <x:v>255</x:v>
      </x:c>
      <x:c r="N1375" s="13">
        <x:v>0.05</x:v>
      </x:c>
      <x:c r="O1375" s="13">
        <x:v>0.11111111110000001</x:v>
      </x:c>
      <x:c r="P1375" s="13">
        <x:v>5.5555556000000004E-3</x:v>
      </x:c>
      <x:c r="Q1375" s="11" t="b">
        <x:v>0</x:v>
      </x:c>
      <x:c r="R1375" s="10"/>
      <x:c r="S1375" s="10"/>
      <x:c r="T1375" s="12" t="n">
        <x:f t="shared" ca="1" si="94">(COUNTIF($D$1352:$D$1378,"&gt;"&amp;D1375)+(COUNTIF($D$1352:$D$1378,"="&amp;D1375)-1)/2)/26*100</x:f>
        <x:v>7.6923076923076925</x:v>
      </x:c>
      <x:c r="U1375" s="12" t="n">
        <x:f t="shared" ca="1" si="92">T1375*N1375</x:f>
        <x:v>0.38461538461538464</x:v>
      </x:c>
      <x:c r="V1375" s="12" t="n">
        <x:f t="shared" ca="1" si="93">U1375/9</x:f>
        <x:v>0.042735042735042736</x:v>
      </x:c>
    </x:row>
    <x:row r="1376">
      <x:c r="A1376" s="10" t="s">
        <x:v>324</x:v>
      </x:c>
      <x:c r="B1376" s="10" t="s">
        <x:v>103</x:v>
      </x:c>
      <x:c r="C1376" s="10" t="s">
        <x:v>104</x:v>
      </x:c>
      <x:c r="D1376" s="12">
        <x:v>8.9999999999999993E-3</x:v>
      </x:c>
      <x:c r="E1376" s="10" t="s">
        <x:v>262</x:v>
      </x:c>
      <x:c r="F1376" s="10">
        <x:v>2025</x:v>
      </x:c>
      <x:c r="G1376" s="10"/>
      <x:c r="H1376" s="10" t="s">
        <x:v>263</x:v>
      </x:c>
      <x:c r="I1376" s="10" t="s">
        <x:v>264</x:v>
      </x:c>
      <x:c r="J1376" s="10" t="s">
        <x:v>325</x:v>
      </x:c>
      <x:c r="K1376" s="10" t="s">
        <x:v>152</x:v>
      </x:c>
      <x:c r="L1376" s="10" t="s">
        <x:v>323</x:v>
      </x:c>
      <x:c r="M1376" s="10" t="s">
        <x:v>255</x:v>
      </x:c>
      <x:c r="N1376" s="13">
        <x:v>0.05</x:v>
      </x:c>
      <x:c r="O1376" s="13">
        <x:v>0.11111111110000001</x:v>
      </x:c>
      <x:c r="P1376" s="13">
        <x:v>5.5555556000000004E-3</x:v>
      </x:c>
      <x:c r="Q1376" s="11" t="b">
        <x:v>0</x:v>
      </x:c>
      <x:c r="R1376" s="10"/>
      <x:c r="S1376" s="10"/>
      <x:c r="T1376" s="12" t="n">
        <x:f t="shared" ca="1" si="94">(COUNTIF($D$1352:$D$1378,"&gt;"&amp;D1376)+(COUNTIF($D$1352:$D$1378,"="&amp;D1376)-1)/2)/26*100</x:f>
        <x:v>96.15384615384616</x:v>
      </x:c>
      <x:c r="U1376" s="12" t="n">
        <x:f t="shared" ca="1" si="92">T1376*N1376</x:f>
        <x:v>4.807692307692308</x:v>
      </x:c>
      <x:c r="V1376" s="12" t="n">
        <x:f t="shared" ca="1" si="93">U1376/9</x:f>
        <x:v>0.5341880341880343</x:v>
      </x:c>
    </x:row>
    <x:row r="1377">
      <x:c r="A1377" s="10" t="s">
        <x:v>324</x:v>
      </x:c>
      <x:c r="B1377" s="10" t="s">
        <x:v>105</x:v>
      </x:c>
      <x:c r="C1377" s="10" t="s">
        <x:v>106</x:v>
      </x:c>
      <x:c r="D1377" s="12">
        <x:v>7.8E-2</x:v>
      </x:c>
      <x:c r="E1377" s="10" t="s">
        <x:v>262</x:v>
      </x:c>
      <x:c r="F1377" s="10">
        <x:v>2025</x:v>
      </x:c>
      <x:c r="G1377" s="10"/>
      <x:c r="H1377" s="10" t="s">
        <x:v>263</x:v>
      </x:c>
      <x:c r="I1377" s="10" t="s">
        <x:v>264</x:v>
      </x:c>
      <x:c r="J1377" s="10" t="s">
        <x:v>325</x:v>
      </x:c>
      <x:c r="K1377" s="10" t="s">
        <x:v>152</x:v>
      </x:c>
      <x:c r="L1377" s="10" t="s">
        <x:v>323</x:v>
      </x:c>
      <x:c r="M1377" s="10" t="s">
        <x:v>255</x:v>
      </x:c>
      <x:c r="N1377" s="13">
        <x:v>0.05</x:v>
      </x:c>
      <x:c r="O1377" s="13">
        <x:v>0.11111111110000001</x:v>
      </x:c>
      <x:c r="P1377" s="13">
        <x:v>5.5555556000000004E-3</x:v>
      </x:c>
      <x:c r="Q1377" s="11" t="b">
        <x:v>0</x:v>
      </x:c>
      <x:c r="R1377" s="10"/>
      <x:c r="S1377" s="10"/>
      <x:c r="T1377" s="12" t="n">
        <x:f t="shared" ca="1" si="94">(COUNTIF($D$1352:$D$1378,"&gt;"&amp;D1377)+(COUNTIF($D$1352:$D$1378,"="&amp;D1377)-1)/2)/26*100</x:f>
        <x:v>57.692307692307686</x:v>
      </x:c>
      <x:c r="U1377" s="12" t="n">
        <x:f t="shared" ca="1" si="92">T1377*N1377</x:f>
        <x:v>2.8846153846153846</x:v>
      </x:c>
      <x:c r="V1377" s="12" t="n">
        <x:f t="shared" ca="1" si="93">U1377/9</x:f>
        <x:v>0.3205128205128205</x:v>
      </x:c>
    </x:row>
    <x:row r="1378">
      <x:c r="A1378" s="10" t="s">
        <x:v>324</x:v>
      </x:c>
      <x:c r="B1378" s="10" t="s">
        <x:v>107</x:v>
      </x:c>
      <x:c r="C1378" s="10" t="s">
        <x:v>108</x:v>
      </x:c>
      <x:c r="D1378" s="12">
        <x:v>0.28999999999999998</x:v>
      </x:c>
      <x:c r="E1378" s="10" t="s">
        <x:v>262</x:v>
      </x:c>
      <x:c r="F1378" s="10">
        <x:v>2025</x:v>
      </x:c>
      <x:c r="G1378" s="10"/>
      <x:c r="H1378" s="10" t="s">
        <x:v>263</x:v>
      </x:c>
      <x:c r="I1378" s="10" t="s">
        <x:v>264</x:v>
      </x:c>
      <x:c r="J1378" s="10" t="s">
        <x:v>325</x:v>
      </x:c>
      <x:c r="K1378" s="10" t="s">
        <x:v>152</x:v>
      </x:c>
      <x:c r="L1378" s="10" t="s">
        <x:v>323</x:v>
      </x:c>
      <x:c r="M1378" s="10" t="s">
        <x:v>255</x:v>
      </x:c>
      <x:c r="N1378" s="13">
        <x:v>0.05</x:v>
      </x:c>
      <x:c r="O1378" s="13">
        <x:v>0.11111111110000001</x:v>
      </x:c>
      <x:c r="P1378" s="13">
        <x:v>5.5555556000000004E-3</x:v>
      </x:c>
      <x:c r="Q1378" s="11" t="b">
        <x:v>0</x:v>
      </x:c>
      <x:c r="R1378" s="10"/>
      <x:c r="S1378" s="10"/>
      <x:c r="T1378" s="12" t="n">
        <x:f t="shared" ca="1" si="94">(COUNTIF($D$1352:$D$1378,"&gt;"&amp;D1378)+(COUNTIF($D$1352:$D$1378,"="&amp;D1378)-1)/2)/26*100</x:f>
        <x:v>11.538461538461538</x:v>
      </x:c>
      <x:c r="U1378" s="12" t="n">
        <x:f t="shared" ca="1" si="92">T1378*N1378</x:f>
        <x:v>0.576923076923077</x:v>
      </x:c>
      <x:c r="V1378" s="12" t="n">
        <x:f t="shared" ca="1" si="93">U1378/9</x:f>
        <x:v>0.06410256410256411</x:v>
      </x:c>
    </x:row>
    <x:row r="1379">
      <x:c r="A1379" s="10" t="s">
        <x:v>326</x:v>
      </x:c>
      <x:c r="B1379" s="10" t="s">
        <x:v>48</x:v>
      </x:c>
      <x:c r="C1379" s="10" t="s">
        <x:v>49</x:v>
      </x:c>
      <x:c r="D1379" s="12">
        <x:v>0.192</x:v>
      </x:c>
      <x:c r="E1379" s="10" t="s">
        <x:v>262</x:v>
      </x:c>
      <x:c r="F1379" s="10">
        <x:v>2025</x:v>
      </x:c>
      <x:c r="G1379" s="10"/>
      <x:c r="H1379" s="10" t="s">
        <x:v>263</x:v>
      </x:c>
      <x:c r="I1379" s="10" t="s">
        <x:v>264</x:v>
      </x:c>
      <x:c r="J1379" s="10" t="s">
        <x:v>327</x:v>
      </x:c>
      <x:c r="K1379" s="10" t="s">
        <x:v>152</x:v>
      </x:c>
      <x:c r="L1379" s="10" t="s">
        <x:v>323</x:v>
      </x:c>
      <x:c r="M1379" s="10" t="s">
        <x:v>255</x:v>
      </x:c>
      <x:c r="N1379" s="13">
        <x:v>0.05</x:v>
      </x:c>
      <x:c r="O1379" s="13">
        <x:v>0.11111111110000001</x:v>
      </x:c>
      <x:c r="P1379" s="13">
        <x:v>5.5555556000000004E-3</x:v>
      </x:c>
      <x:c r="Q1379" s="11" t="b">
        <x:v>0</x:v>
      </x:c>
      <x:c r="R1379" s="10"/>
      <x:c r="S1379" s="10"/>
      <x:c r="T1379" s="12" t="n">
        <x:f t="shared" ref="T1379:T1405" ca="1" si="95">(COUNTIF($D$1379:$D$1405,"&gt;"&amp;D1379)+(COUNTIF($D$1379:$D$1405,"="&amp;D1379)-1)/2)/26*100</x:f>
        <x:v>26.923076923076923</x:v>
      </x:c>
      <x:c r="U1379" s="12" t="n">
        <x:f t="shared" ca="1" si="92">T1379*N1379</x:f>
        <x:v>1.3461538461538463</x:v>
      </x:c>
      <x:c r="V1379" s="12" t="n">
        <x:f t="shared" ca="1" si="93">U1379/9</x:f>
        <x:v>0.1495726495726496</x:v>
      </x:c>
    </x:row>
    <x:row r="1380">
      <x:c r="A1380" s="10" t="s">
        <x:v>326</x:v>
      </x:c>
      <x:c r="B1380" s="10" t="s">
        <x:v>57</x:v>
      </x:c>
      <x:c r="C1380" s="10" t="s">
        <x:v>58</x:v>
      </x:c>
      <x:c r="D1380" s="12">
        <x:v>2.3E-2</x:v>
      </x:c>
      <x:c r="E1380" s="10" t="s">
        <x:v>262</x:v>
      </x:c>
      <x:c r="F1380" s="10">
        <x:v>2025</x:v>
      </x:c>
      <x:c r="G1380" s="10"/>
      <x:c r="H1380" s="10" t="s">
        <x:v>263</x:v>
      </x:c>
      <x:c r="I1380" s="10" t="s">
        <x:v>264</x:v>
      </x:c>
      <x:c r="J1380" s="10" t="s">
        <x:v>327</x:v>
      </x:c>
      <x:c r="K1380" s="10" t="s">
        <x:v>152</x:v>
      </x:c>
      <x:c r="L1380" s="10" t="s">
        <x:v>323</x:v>
      </x:c>
      <x:c r="M1380" s="10" t="s">
        <x:v>255</x:v>
      </x:c>
      <x:c r="N1380" s="13">
        <x:v>0.05</x:v>
      </x:c>
      <x:c r="O1380" s="13">
        <x:v>0.11111111110000001</x:v>
      </x:c>
      <x:c r="P1380" s="13">
        <x:v>5.5555556000000004E-3</x:v>
      </x:c>
      <x:c r="Q1380" s="11" t="b">
        <x:v>0</x:v>
      </x:c>
      <x:c r="R1380" s="10"/>
      <x:c r="S1380" s="10"/>
      <x:c r="T1380" s="12" t="n">
        <x:f t="shared" ca="1" si="95">(COUNTIF($D$1379:$D$1405,"&gt;"&amp;D1380)+(COUNTIF($D$1379:$D$1405,"="&amp;D1380)-1)/2)/26*100</x:f>
        <x:v>73.07692307692307</x:v>
      </x:c>
      <x:c r="U1380" s="12" t="n">
        <x:f t="shared" ca="1" si="92">T1380*N1380</x:f>
        <x:v>3.6538461538461533</x:v>
      </x:c>
      <x:c r="V1380" s="12" t="n">
        <x:f t="shared" ca="1" si="93">U1380/9</x:f>
        <x:v>0.40598290598290593</x:v>
      </x:c>
    </x:row>
    <x:row r="1381">
      <x:c r="A1381" s="10" t="s">
        <x:v>326</x:v>
      </x:c>
      <x:c r="B1381" s="10" t="s">
        <x:v>59</x:v>
      </x:c>
      <x:c r="C1381" s="10" t="s">
        <x:v>60</x:v>
      </x:c>
      <x:c r="D1381" s="12">
        <x:v>0.54300000000000004</x:v>
      </x:c>
      <x:c r="E1381" s="10" t="s">
        <x:v>262</x:v>
      </x:c>
      <x:c r="F1381" s="10">
        <x:v>2025</x:v>
      </x:c>
      <x:c r="G1381" s="10"/>
      <x:c r="H1381" s="10" t="s">
        <x:v>263</x:v>
      </x:c>
      <x:c r="I1381" s="10" t="s">
        <x:v>264</x:v>
      </x:c>
      <x:c r="J1381" s="10" t="s">
        <x:v>327</x:v>
      </x:c>
      <x:c r="K1381" s="10" t="s">
        <x:v>152</x:v>
      </x:c>
      <x:c r="L1381" s="10" t="s">
        <x:v>323</x:v>
      </x:c>
      <x:c r="M1381" s="10" t="s">
        <x:v>255</x:v>
      </x:c>
      <x:c r="N1381" s="13">
        <x:v>0.05</x:v>
      </x:c>
      <x:c r="O1381" s="13">
        <x:v>0.11111111110000001</x:v>
      </x:c>
      <x:c r="P1381" s="13">
        <x:v>5.5555556000000004E-3</x:v>
      </x:c>
      <x:c r="Q1381" s="11" t="b">
        <x:v>0</x:v>
      </x:c>
      <x:c r="R1381" s="10"/>
      <x:c r="S1381" s="10"/>
      <x:c r="T1381" s="12" t="n">
        <x:f t="shared" ca="1" si="95">(COUNTIF($D$1379:$D$1405,"&gt;"&amp;D1381)+(COUNTIF($D$1379:$D$1405,"="&amp;D1381)-1)/2)/26*100</x:f>
        <x:v>3.8461538461538463</x:v>
      </x:c>
      <x:c r="U1381" s="12" t="n">
        <x:f t="shared" ca="1" si="92">T1381*N1381</x:f>
        <x:v>0.19230769230769232</x:v>
      </x:c>
      <x:c r="V1381" s="12" t="n">
        <x:f t="shared" ca="1" si="93">U1381/9</x:f>
        <x:v>0.021367521367521368</x:v>
      </x:c>
    </x:row>
    <x:row r="1382">
      <x:c r="A1382" s="10" t="s">
        <x:v>326</x:v>
      </x:c>
      <x:c r="B1382" s="10" t="s">
        <x:v>61</x:v>
      </x:c>
      <x:c r="C1382" s="10" t="s">
        <x:v>62</x:v>
      </x:c>
      <x:c r="D1382" s="12">
        <x:v>0.19900000000000001</x:v>
      </x:c>
      <x:c r="E1382" s="10" t="s">
        <x:v>262</x:v>
      </x:c>
      <x:c r="F1382" s="10">
        <x:v>2025</x:v>
      </x:c>
      <x:c r="G1382" s="10"/>
      <x:c r="H1382" s="10" t="s">
        <x:v>263</x:v>
      </x:c>
      <x:c r="I1382" s="10" t="s">
        <x:v>264</x:v>
      </x:c>
      <x:c r="J1382" s="10" t="s">
        <x:v>327</x:v>
      </x:c>
      <x:c r="K1382" s="10" t="s">
        <x:v>152</x:v>
      </x:c>
      <x:c r="L1382" s="10" t="s">
        <x:v>323</x:v>
      </x:c>
      <x:c r="M1382" s="10" t="s">
        <x:v>255</x:v>
      </x:c>
      <x:c r="N1382" s="13">
        <x:v>0.05</x:v>
      </x:c>
      <x:c r="O1382" s="13">
        <x:v>0.11111111110000001</x:v>
      </x:c>
      <x:c r="P1382" s="13">
        <x:v>5.5555556000000004E-3</x:v>
      </x:c>
      <x:c r="Q1382" s="11" t="b">
        <x:v>0</x:v>
      </x:c>
      <x:c r="R1382" s="10"/>
      <x:c r="S1382" s="10"/>
      <x:c r="T1382" s="12" t="n">
        <x:f t="shared" ca="1" si="95">(COUNTIF($D$1379:$D$1405,"&gt;"&amp;D1382)+(COUNTIF($D$1379:$D$1405,"="&amp;D1382)-1)/2)/26*100</x:f>
        <x:v>23.076923076923077</x:v>
      </x:c>
      <x:c r="U1382" s="12" t="n">
        <x:f t="shared" ca="1" si="92">T1382*N1382</x:f>
        <x:v>1.153846153846154</x:v>
      </x:c>
      <x:c r="V1382" s="12" t="n">
        <x:f t="shared" ca="1" si="93">U1382/9</x:f>
        <x:v>0.12820512820512822</x:v>
      </x:c>
    </x:row>
    <x:row r="1383">
      <x:c r="A1383" s="10" t="s">
        <x:v>326</x:v>
      </x:c>
      <x:c r="B1383" s="10" t="s">
        <x:v>63</x:v>
      </x:c>
      <x:c r="C1383" s="10" t="s">
        <x:v>64</x:v>
      </x:c>
      <x:c r="D1383" s="12">
        <x:v>0.20899999999999999</x:v>
      </x:c>
      <x:c r="E1383" s="10" t="s">
        <x:v>262</x:v>
      </x:c>
      <x:c r="F1383" s="10">
        <x:v>2025</x:v>
      </x:c>
      <x:c r="G1383" s="10"/>
      <x:c r="H1383" s="10" t="s">
        <x:v>263</x:v>
      </x:c>
      <x:c r="I1383" s="10" t="s">
        <x:v>264</x:v>
      </x:c>
      <x:c r="J1383" s="10" t="s">
        <x:v>327</x:v>
      </x:c>
      <x:c r="K1383" s="10" t="s">
        <x:v>152</x:v>
      </x:c>
      <x:c r="L1383" s="10" t="s">
        <x:v>323</x:v>
      </x:c>
      <x:c r="M1383" s="10" t="s">
        <x:v>255</x:v>
      </x:c>
      <x:c r="N1383" s="13">
        <x:v>0.05</x:v>
      </x:c>
      <x:c r="O1383" s="13">
        <x:v>0.11111111110000001</x:v>
      </x:c>
      <x:c r="P1383" s="13">
        <x:v>5.5555556000000004E-3</x:v>
      </x:c>
      <x:c r="Q1383" s="11" t="b">
        <x:v>0</x:v>
      </x:c>
      <x:c r="R1383" s="10"/>
      <x:c r="S1383" s="10"/>
      <x:c r="T1383" s="12" t="n">
        <x:f t="shared" ca="1" si="95">(COUNTIF($D$1379:$D$1405,"&gt;"&amp;D1383)+(COUNTIF($D$1379:$D$1405,"="&amp;D1383)-1)/2)/26*100</x:f>
        <x:v>19.230769230769234</x:v>
      </x:c>
      <x:c r="U1383" s="12" t="n">
        <x:f t="shared" ca="1" si="92">T1383*N1383</x:f>
        <x:v>0.9615384615384617</x:v>
      </x:c>
      <x:c r="V1383" s="12" t="n">
        <x:f t="shared" ca="1" si="93">U1383/9</x:f>
        <x:v>0.10683760683760685</x:v>
      </x:c>
    </x:row>
    <x:row r="1384">
      <x:c r="A1384" s="10" t="s">
        <x:v>326</x:v>
      </x:c>
      <x:c r="B1384" s="10" t="s">
        <x:v>65</x:v>
      </x:c>
      <x:c r="C1384" s="10" t="s">
        <x:v>66</x:v>
      </x:c>
      <x:c r="D1384" s="12">
        <x:v>0.02</x:v>
      </x:c>
      <x:c r="E1384" s="10" t="s">
        <x:v>262</x:v>
      </x:c>
      <x:c r="F1384" s="10">
        <x:v>2025</x:v>
      </x:c>
      <x:c r="G1384" s="10"/>
      <x:c r="H1384" s="10" t="s">
        <x:v>263</x:v>
      </x:c>
      <x:c r="I1384" s="10" t="s">
        <x:v>264</x:v>
      </x:c>
      <x:c r="J1384" s="10" t="s">
        <x:v>327</x:v>
      </x:c>
      <x:c r="K1384" s="10" t="s">
        <x:v>152</x:v>
      </x:c>
      <x:c r="L1384" s="10" t="s">
        <x:v>323</x:v>
      </x:c>
      <x:c r="M1384" s="10" t="s">
        <x:v>255</x:v>
      </x:c>
      <x:c r="N1384" s="13">
        <x:v>0.05</x:v>
      </x:c>
      <x:c r="O1384" s="13">
        <x:v>0.11111111110000001</x:v>
      </x:c>
      <x:c r="P1384" s="13">
        <x:v>5.5555556000000004E-3</x:v>
      </x:c>
      <x:c r="Q1384" s="11" t="b">
        <x:v>0</x:v>
      </x:c>
      <x:c r="R1384" s="10"/>
      <x:c r="S1384" s="10"/>
      <x:c r="T1384" s="12" t="n">
        <x:f t="shared" ca="1" si="95">(COUNTIF($D$1379:$D$1405,"&gt;"&amp;D1384)+(COUNTIF($D$1379:$D$1405,"="&amp;D1384)-1)/2)/26*100</x:f>
        <x:v>80.76923076923077</x:v>
      </x:c>
      <x:c r="U1384" s="12" t="n">
        <x:f t="shared" ca="1" si="92">T1384*N1384</x:f>
        <x:v>4.038461538461539</x:v>
      </x:c>
      <x:c r="V1384" s="12" t="n">
        <x:f t="shared" ca="1" si="93">U1384/9</x:f>
        <x:v>0.4487179487179488</x:v>
      </x:c>
    </x:row>
    <x:row r="1385">
      <x:c r="A1385" s="10" t="s">
        <x:v>326</x:v>
      </x:c>
      <x:c r="B1385" s="10" t="s">
        <x:v>67</x:v>
      </x:c>
      <x:c r="C1385" s="10" t="s">
        <x:v>68</x:v>
      </x:c>
      <x:c r="D1385" s="12">
        <x:v>3.0000000000000001E-3</x:v>
      </x:c>
      <x:c r="E1385" s="10" t="s">
        <x:v>262</x:v>
      </x:c>
      <x:c r="F1385" s="10">
        <x:v>2025</x:v>
      </x:c>
      <x:c r="G1385" s="10"/>
      <x:c r="H1385" s="10" t="s">
        <x:v>263</x:v>
      </x:c>
      <x:c r="I1385" s="10" t="s">
        <x:v>264</x:v>
      </x:c>
      <x:c r="J1385" s="10" t="s">
        <x:v>327</x:v>
      </x:c>
      <x:c r="K1385" s="10" t="s">
        <x:v>152</x:v>
      </x:c>
      <x:c r="L1385" s="10" t="s">
        <x:v>323</x:v>
      </x:c>
      <x:c r="M1385" s="10" t="s">
        <x:v>255</x:v>
      </x:c>
      <x:c r="N1385" s="13">
        <x:v>0.05</x:v>
      </x:c>
      <x:c r="O1385" s="13">
        <x:v>0.11111111110000001</x:v>
      </x:c>
      <x:c r="P1385" s="13">
        <x:v>5.5555556000000004E-3</x:v>
      </x:c>
      <x:c r="Q1385" s="11" t="b">
        <x:v>0</x:v>
      </x:c>
      <x:c r="R1385" s="10"/>
      <x:c r="S1385" s="10"/>
      <x:c r="T1385" s="12" t="n">
        <x:f t="shared" ca="1" si="95">(COUNTIF($D$1379:$D$1405,"&gt;"&amp;D1385)+(COUNTIF($D$1379:$D$1405,"="&amp;D1385)-1)/2)/26*100</x:f>
        <x:v>100</x:v>
      </x:c>
      <x:c r="U1385" s="12" t="n">
        <x:f t="shared" ca="1" si="92">T1385*N1385</x:f>
        <x:v>5</x:v>
      </x:c>
      <x:c r="V1385" s="12" t="n">
        <x:f t="shared" ca="1" si="93">U1385/9</x:f>
        <x:v>0.5555555555555556</x:v>
      </x:c>
    </x:row>
    <x:row r="1386">
      <x:c r="A1386" s="10" t="s">
        <x:v>326</x:v>
      </x:c>
      <x:c r="B1386" s="10" t="s">
        <x:v>69</x:v>
      </x:c>
      <x:c r="C1386" s="10" t="s">
        <x:v>70</x:v>
      </x:c>
      <x:c r="D1386" s="12">
        <x:v>2.5999999999999999E-2</x:v>
      </x:c>
      <x:c r="E1386" s="10" t="s">
        <x:v>262</x:v>
      </x:c>
      <x:c r="F1386" s="10">
        <x:v>2025</x:v>
      </x:c>
      <x:c r="G1386" s="10"/>
      <x:c r="H1386" s="10" t="s">
        <x:v>263</x:v>
      </x:c>
      <x:c r="I1386" s="10" t="s">
        <x:v>264</x:v>
      </x:c>
      <x:c r="J1386" s="10" t="s">
        <x:v>327</x:v>
      </x:c>
      <x:c r="K1386" s="10" t="s">
        <x:v>152</x:v>
      </x:c>
      <x:c r="L1386" s="10" t="s">
        <x:v>323</x:v>
      </x:c>
      <x:c r="M1386" s="10" t="s">
        <x:v>255</x:v>
      </x:c>
      <x:c r="N1386" s="13">
        <x:v>0.05</x:v>
      </x:c>
      <x:c r="O1386" s="13">
        <x:v>0.11111111110000001</x:v>
      </x:c>
      <x:c r="P1386" s="13">
        <x:v>5.5555556000000004E-3</x:v>
      </x:c>
      <x:c r="Q1386" s="11" t="b">
        <x:v>0</x:v>
      </x:c>
      <x:c r="R1386" s="10"/>
      <x:c r="S1386" s="10"/>
      <x:c r="T1386" s="12" t="n">
        <x:f t="shared" ca="1" si="95">(COUNTIF($D$1379:$D$1405,"&gt;"&amp;D1386)+(COUNTIF($D$1379:$D$1405,"="&amp;D1386)-1)/2)/26*100</x:f>
        <x:v>69.23076923076923</x:v>
      </x:c>
      <x:c r="U1386" s="12" t="n">
        <x:f t="shared" ca="1" si="92">T1386*N1386</x:f>
        <x:v>3.4615384615384617</x:v>
      </x:c>
      <x:c r="V1386" s="12" t="n">
        <x:f t="shared" ca="1" si="93">U1386/9</x:f>
        <x:v>0.38461538461538464</x:v>
      </x:c>
    </x:row>
    <x:row r="1387">
      <x:c r="A1387" s="10" t="s">
        <x:v>326</x:v>
      </x:c>
      <x:c r="B1387" s="10" t="s">
        <x:v>71</x:v>
      </x:c>
      <x:c r="C1387" s="10" t="s">
        <x:v>72</x:v>
      </x:c>
      <x:c r="D1387" s="12">
        <x:v>0.22700000000000001</x:v>
      </x:c>
      <x:c r="E1387" s="10" t="s">
        <x:v>262</x:v>
      </x:c>
      <x:c r="F1387" s="10">
        <x:v>2025</x:v>
      </x:c>
      <x:c r="G1387" s="10"/>
      <x:c r="H1387" s="10" t="s">
        <x:v>263</x:v>
      </x:c>
      <x:c r="I1387" s="10" t="s">
        <x:v>264</x:v>
      </x:c>
      <x:c r="J1387" s="10" t="s">
        <x:v>327</x:v>
      </x:c>
      <x:c r="K1387" s="10" t="s">
        <x:v>152</x:v>
      </x:c>
      <x:c r="L1387" s="10" t="s">
        <x:v>323</x:v>
      </x:c>
      <x:c r="M1387" s="10" t="s">
        <x:v>255</x:v>
      </x:c>
      <x:c r="N1387" s="13">
        <x:v>0.05</x:v>
      </x:c>
      <x:c r="O1387" s="13">
        <x:v>0.11111111110000001</x:v>
      </x:c>
      <x:c r="P1387" s="13">
        <x:v>5.5555556000000004E-3</x:v>
      </x:c>
      <x:c r="Q1387" s="11" t="b">
        <x:v>0</x:v>
      </x:c>
      <x:c r="R1387" s="10"/>
      <x:c r="S1387" s="10"/>
      <x:c r="T1387" s="12" t="n">
        <x:f t="shared" ca="1" si="95">(COUNTIF($D$1379:$D$1405,"&gt;"&amp;D1387)+(COUNTIF($D$1379:$D$1405,"="&amp;D1387)-1)/2)/26*100</x:f>
        <x:v>15.384615384615385</x:v>
      </x:c>
      <x:c r="U1387" s="12" t="n">
        <x:f t="shared" ca="1" si="92">T1387*N1387</x:f>
        <x:v>0.7692307692307693</x:v>
      </x:c>
      <x:c r="V1387" s="12" t="n">
        <x:f t="shared" ca="1" si="93">U1387/9</x:f>
        <x:v>0.08547008547008547</x:v>
      </x:c>
    </x:row>
    <x:row r="1388">
      <x:c r="A1388" s="10" t="s">
        <x:v>326</x:v>
      </x:c>
      <x:c r="B1388" s="10" t="s">
        <x:v>73</x:v>
      </x:c>
      <x:c r="C1388" s="10" t="s">
        <x:v>74</x:v>
      </x:c>
      <x:c r="D1388" s="12">
        <x:v>0.107</x:v>
      </x:c>
      <x:c r="E1388" s="10" t="s">
        <x:v>262</x:v>
      </x:c>
      <x:c r="F1388" s="10">
        <x:v>2025</x:v>
      </x:c>
      <x:c r="G1388" s="10"/>
      <x:c r="H1388" s="10" t="s">
        <x:v>263</x:v>
      </x:c>
      <x:c r="I1388" s="10" t="s">
        <x:v>264</x:v>
      </x:c>
      <x:c r="J1388" s="10" t="s">
        <x:v>327</x:v>
      </x:c>
      <x:c r="K1388" s="10" t="s">
        <x:v>152</x:v>
      </x:c>
      <x:c r="L1388" s="10" t="s">
        <x:v>323</x:v>
      </x:c>
      <x:c r="M1388" s="10" t="s">
        <x:v>255</x:v>
      </x:c>
      <x:c r="N1388" s="13">
        <x:v>0.05</x:v>
      </x:c>
      <x:c r="O1388" s="13">
        <x:v>0.11111111110000001</x:v>
      </x:c>
      <x:c r="P1388" s="13">
        <x:v>5.5555556000000004E-3</x:v>
      </x:c>
      <x:c r="Q1388" s="11" t="b">
        <x:v>0</x:v>
      </x:c>
      <x:c r="R1388" s="10"/>
      <x:c r="S1388" s="10"/>
      <x:c r="T1388" s="12" t="n">
        <x:f t="shared" ca="1" si="95">(COUNTIF($D$1379:$D$1405,"&gt;"&amp;D1388)+(COUNTIF($D$1379:$D$1405,"="&amp;D1388)-1)/2)/26*100</x:f>
        <x:v>42.30769230769231</x:v>
      </x:c>
      <x:c r="U1388" s="12" t="n">
        <x:f t="shared" ca="1" si="92">T1388*N1388</x:f>
        <x:v>2.1153846153846154</x:v>
      </x:c>
      <x:c r="V1388" s="12" t="n">
        <x:f t="shared" ca="1" si="93">U1388/9</x:f>
        <x:v>0.23504273504273504</x:v>
      </x:c>
    </x:row>
    <x:row r="1389">
      <x:c r="A1389" s="10" t="s">
        <x:v>326</x:v>
      </x:c>
      <x:c r="B1389" s="10" t="s">
        <x:v>75</x:v>
      </x:c>
      <x:c r="C1389" s="10" t="s">
        <x:v>76</x:v>
      </x:c>
      <x:c r="D1389" s="12">
        <x:v>1.6E-2</x:v>
      </x:c>
      <x:c r="E1389" s="10" t="s">
        <x:v>262</x:v>
      </x:c>
      <x:c r="F1389" s="10">
        <x:v>2025</x:v>
      </x:c>
      <x:c r="G1389" s="10"/>
      <x:c r="H1389" s="10" t="s">
        <x:v>263</x:v>
      </x:c>
      <x:c r="I1389" s="10" t="s">
        <x:v>264</x:v>
      </x:c>
      <x:c r="J1389" s="10" t="s">
        <x:v>327</x:v>
      </x:c>
      <x:c r="K1389" s="10" t="s">
        <x:v>152</x:v>
      </x:c>
      <x:c r="L1389" s="10" t="s">
        <x:v>323</x:v>
      </x:c>
      <x:c r="M1389" s="10" t="s">
        <x:v>255</x:v>
      </x:c>
      <x:c r="N1389" s="13">
        <x:v>0.05</x:v>
      </x:c>
      <x:c r="O1389" s="13">
        <x:v>0.11111111110000001</x:v>
      </x:c>
      <x:c r="P1389" s="13">
        <x:v>5.5555556000000004E-3</x:v>
      </x:c>
      <x:c r="Q1389" s="11" t="b">
        <x:v>0</x:v>
      </x:c>
      <x:c r="R1389" s="10"/>
      <x:c r="S1389" s="10"/>
      <x:c r="T1389" s="12" t="n">
        <x:f t="shared" ca="1" si="95">(COUNTIF($D$1379:$D$1405,"&gt;"&amp;D1389)+(COUNTIF($D$1379:$D$1405,"="&amp;D1389)-1)/2)/26*100</x:f>
        <x:v>88.46153846153845</x:v>
      </x:c>
      <x:c r="U1389" s="12" t="n">
        <x:f t="shared" ca="1" si="92">T1389*N1389</x:f>
        <x:v>4.4230769230769225</x:v>
      </x:c>
      <x:c r="V1389" s="12" t="n">
        <x:f t="shared" ca="1" si="93">U1389/9</x:f>
        <x:v>0.4914529914529914</x:v>
      </x:c>
    </x:row>
    <x:row r="1390">
      <x:c r="A1390" s="10" t="s">
        <x:v>326</x:v>
      </x:c>
      <x:c r="B1390" s="10" t="s">
        <x:v>77</x:v>
      </x:c>
      <x:c r="C1390" s="10" t="s">
        <x:v>78</x:v>
      </x:c>
      <x:c r="D1390" s="12">
        <x:v>6.8000000000000005E-2</x:v>
      </x:c>
      <x:c r="E1390" s="10" t="s">
        <x:v>262</x:v>
      </x:c>
      <x:c r="F1390" s="10">
        <x:v>2025</x:v>
      </x:c>
      <x:c r="G1390" s="10"/>
      <x:c r="H1390" s="10" t="s">
        <x:v>263</x:v>
      </x:c>
      <x:c r="I1390" s="10" t="s">
        <x:v>264</x:v>
      </x:c>
      <x:c r="J1390" s="10" t="s">
        <x:v>327</x:v>
      </x:c>
      <x:c r="K1390" s="10" t="s">
        <x:v>152</x:v>
      </x:c>
      <x:c r="L1390" s="10" t="s">
        <x:v>323</x:v>
      </x:c>
      <x:c r="M1390" s="10" t="s">
        <x:v>255</x:v>
      </x:c>
      <x:c r="N1390" s="13">
        <x:v>0.05</x:v>
      </x:c>
      <x:c r="O1390" s="13">
        <x:v>0.11111111110000001</x:v>
      </x:c>
      <x:c r="P1390" s="13">
        <x:v>5.5555556000000004E-3</x:v>
      </x:c>
      <x:c r="Q1390" s="11" t="b">
        <x:v>0</x:v>
      </x:c>
      <x:c r="R1390" s="10"/>
      <x:c r="S1390" s="10"/>
      <x:c r="T1390" s="12" t="n">
        <x:f t="shared" ca="1" si="95">(COUNTIF($D$1379:$D$1405,"&gt;"&amp;D1390)+(COUNTIF($D$1379:$D$1405,"="&amp;D1390)-1)/2)/26*100</x:f>
        <x:v>53.84615384615385</x:v>
      </x:c>
      <x:c r="U1390" s="12" t="n">
        <x:f t="shared" ca="1" si="92">T1390*N1390</x:f>
        <x:v>2.6923076923076925</x:v>
      </x:c>
      <x:c r="V1390" s="12" t="n">
        <x:f t="shared" ca="1" si="93">U1390/9</x:f>
        <x:v>0.2991452991452992</x:v>
      </x:c>
    </x:row>
    <x:row r="1391">
      <x:c r="A1391" s="10" t="s">
        <x:v>326</x:v>
      </x:c>
      <x:c r="B1391" s="10" t="s">
        <x:v>79</x:v>
      </x:c>
      <x:c r="C1391" s="10" t="s">
        <x:v>80</x:v>
      </x:c>
      <x:c r="D1391" s="12">
        <x:v>0.18099999999999999</x:v>
      </x:c>
      <x:c r="E1391" s="10" t="s">
        <x:v>262</x:v>
      </x:c>
      <x:c r="F1391" s="10">
        <x:v>2025</x:v>
      </x:c>
      <x:c r="G1391" s="10"/>
      <x:c r="H1391" s="10" t="s">
        <x:v>263</x:v>
      </x:c>
      <x:c r="I1391" s="10" t="s">
        <x:v>264</x:v>
      </x:c>
      <x:c r="J1391" s="10" t="s">
        <x:v>327</x:v>
      </x:c>
      <x:c r="K1391" s="10" t="s">
        <x:v>152</x:v>
      </x:c>
      <x:c r="L1391" s="10" t="s">
        <x:v>323</x:v>
      </x:c>
      <x:c r="M1391" s="10" t="s">
        <x:v>255</x:v>
      </x:c>
      <x:c r="N1391" s="13">
        <x:v>0.05</x:v>
      </x:c>
      <x:c r="O1391" s="13">
        <x:v>0.11111111110000001</x:v>
      </x:c>
      <x:c r="P1391" s="13">
        <x:v>5.5555556000000004E-3</x:v>
      </x:c>
      <x:c r="Q1391" s="11" t="b">
        <x:v>0</x:v>
      </x:c>
      <x:c r="R1391" s="10"/>
      <x:c r="S1391" s="10"/>
      <x:c r="T1391" s="12" t="n">
        <x:f t="shared" ca="1" si="95">(COUNTIF($D$1379:$D$1405,"&gt;"&amp;D1391)+(COUNTIF($D$1379:$D$1405,"="&amp;D1391)-1)/2)/26*100</x:f>
        <x:v>30.76923076923077</x:v>
      </x:c>
      <x:c r="U1391" s="12" t="n">
        <x:f t="shared" ca="1" si="92">T1391*N1391</x:f>
        <x:v>1.5384615384615385</x:v>
      </x:c>
      <x:c r="V1391" s="12" t="n">
        <x:f t="shared" ca="1" si="93">U1391/9</x:f>
        <x:v>0.17094017094017094</x:v>
      </x:c>
    </x:row>
    <x:row r="1392">
      <x:c r="A1392" s="10" t="s">
        <x:v>326</x:v>
      </x:c>
      <x:c r="B1392" s="10" t="s">
        <x:v>81</x:v>
      </x:c>
      <x:c r="C1392" s="10" t="s">
        <x:v>82</x:v>
      </x:c>
      <x:c r="D1392" s="12">
        <x:v>0.72399999999999998</x:v>
      </x:c>
      <x:c r="E1392" s="10" t="s">
        <x:v>262</x:v>
      </x:c>
      <x:c r="F1392" s="10">
        <x:v>2025</x:v>
      </x:c>
      <x:c r="G1392" s="10"/>
      <x:c r="H1392" s="10" t="s">
        <x:v>263</x:v>
      </x:c>
      <x:c r="I1392" s="10" t="s">
        <x:v>264</x:v>
      </x:c>
      <x:c r="J1392" s="10" t="s">
        <x:v>327</x:v>
      </x:c>
      <x:c r="K1392" s="10" t="s">
        <x:v>152</x:v>
      </x:c>
      <x:c r="L1392" s="10" t="s">
        <x:v>323</x:v>
      </x:c>
      <x:c r="M1392" s="10" t="s">
        <x:v>255</x:v>
      </x:c>
      <x:c r="N1392" s="13">
        <x:v>0.05</x:v>
      </x:c>
      <x:c r="O1392" s="13">
        <x:v>0.11111111110000001</x:v>
      </x:c>
      <x:c r="P1392" s="13">
        <x:v>5.5555556000000004E-3</x:v>
      </x:c>
      <x:c r="Q1392" s="11" t="b">
        <x:v>0</x:v>
      </x:c>
      <x:c r="R1392" s="10"/>
      <x:c r="S1392" s="10"/>
      <x:c r="T1392" s="12" t="n">
        <x:f t="shared" ca="1" si="95">(COUNTIF($D$1379:$D$1405,"&gt;"&amp;D1392)+(COUNTIF($D$1379:$D$1405,"="&amp;D1392)-1)/2)/26*100</x:f>
        <x:v>0</x:v>
      </x:c>
      <x:c r="U1392" s="12" t="n">
        <x:f t="shared" ca="1" si="92">T1392*N1392</x:f>
        <x:v>0</x:v>
      </x:c>
      <x:c r="V1392" s="12" t="n">
        <x:f t="shared" ca="1" si="93">U1392/9</x:f>
        <x:v>0</x:v>
      </x:c>
    </x:row>
    <x:row r="1393">
      <x:c r="A1393" s="10" t="s">
        <x:v>326</x:v>
      </x:c>
      <x:c r="B1393" s="10" t="s">
        <x:v>83</x:v>
      </x:c>
      <x:c r="C1393" s="10" t="s">
        <x:v>84</x:v>
      </x:c>
      <x:c r="D1393" s="12">
        <x:v>1.7000000000000001E-2</x:v>
      </x:c>
      <x:c r="E1393" s="10" t="s">
        <x:v>262</x:v>
      </x:c>
      <x:c r="F1393" s="10">
        <x:v>2025</x:v>
      </x:c>
      <x:c r="G1393" s="10"/>
      <x:c r="H1393" s="10" t="s">
        <x:v>263</x:v>
      </x:c>
      <x:c r="I1393" s="10" t="s">
        <x:v>264</x:v>
      </x:c>
      <x:c r="J1393" s="10" t="s">
        <x:v>327</x:v>
      </x:c>
      <x:c r="K1393" s="10" t="s">
        <x:v>152</x:v>
      </x:c>
      <x:c r="L1393" s="10" t="s">
        <x:v>323</x:v>
      </x:c>
      <x:c r="M1393" s="10" t="s">
        <x:v>255</x:v>
      </x:c>
      <x:c r="N1393" s="13">
        <x:v>0.05</x:v>
      </x:c>
      <x:c r="O1393" s="13">
        <x:v>0.11111111110000001</x:v>
      </x:c>
      <x:c r="P1393" s="13">
        <x:v>5.5555556000000004E-3</x:v>
      </x:c>
      <x:c r="Q1393" s="11" t="b">
        <x:v>0</x:v>
      </x:c>
      <x:c r="R1393" s="10"/>
      <x:c r="S1393" s="10"/>
      <x:c r="T1393" s="12" t="n">
        <x:f t="shared" ca="1" si="95">(COUNTIF($D$1379:$D$1405,"&gt;"&amp;D1393)+(COUNTIF($D$1379:$D$1405,"="&amp;D1393)-1)/2)/26*100</x:f>
        <x:v>84.61538461538461</x:v>
      </x:c>
      <x:c r="U1393" s="12" t="n">
        <x:f t="shared" ca="1" si="92">T1393*N1393</x:f>
        <x:v>4.230769230769231</x:v>
      </x:c>
      <x:c r="V1393" s="12" t="n">
        <x:f t="shared" ca="1" si="93">U1393/9</x:f>
        <x:v>0.4700854700854701</x:v>
      </x:c>
    </x:row>
    <x:row r="1394">
      <x:c r="A1394" s="10" t="s">
        <x:v>326</x:v>
      </x:c>
      <x:c r="B1394" s="10" t="s">
        <x:v>85</x:v>
      </x:c>
      <x:c r="C1394" s="10" t="s">
        <x:v>86</x:v>
      </x:c>
      <x:c r="D1394" s="12">
        <x:v>0.17899999999999999</x:v>
      </x:c>
      <x:c r="E1394" s="10" t="s">
        <x:v>262</x:v>
      </x:c>
      <x:c r="F1394" s="10">
        <x:v>2025</x:v>
      </x:c>
      <x:c r="G1394" s="10"/>
      <x:c r="H1394" s="10" t="s">
        <x:v>263</x:v>
      </x:c>
      <x:c r="I1394" s="10" t="s">
        <x:v>264</x:v>
      </x:c>
      <x:c r="J1394" s="10" t="s">
        <x:v>327</x:v>
      </x:c>
      <x:c r="K1394" s="10" t="s">
        <x:v>152</x:v>
      </x:c>
      <x:c r="L1394" s="10" t="s">
        <x:v>323</x:v>
      </x:c>
      <x:c r="M1394" s="10" t="s">
        <x:v>255</x:v>
      </x:c>
      <x:c r="N1394" s="13">
        <x:v>0.05</x:v>
      </x:c>
      <x:c r="O1394" s="13">
        <x:v>0.11111111110000001</x:v>
      </x:c>
      <x:c r="P1394" s="13">
        <x:v>5.5555556000000004E-3</x:v>
      </x:c>
      <x:c r="Q1394" s="11" t="b">
        <x:v>0</x:v>
      </x:c>
      <x:c r="R1394" s="10"/>
      <x:c r="S1394" s="10"/>
      <x:c r="T1394" s="12" t="n">
        <x:f t="shared" ca="1" si="95">(COUNTIF($D$1379:$D$1405,"&gt;"&amp;D1394)+(COUNTIF($D$1379:$D$1405,"="&amp;D1394)-1)/2)/26*100</x:f>
        <x:v>34.61538461538461</x:v>
      </x:c>
      <x:c r="U1394" s="12" t="n">
        <x:f t="shared" ca="1" si="92">T1394*N1394</x:f>
        <x:v>1.7307692307692308</x:v>
      </x:c>
      <x:c r="V1394" s="12" t="n">
        <x:f t="shared" ca="1" si="93">U1394/9</x:f>
        <x:v>0.19230769230769232</x:v>
      </x:c>
    </x:row>
    <x:row r="1395">
      <x:c r="A1395" s="10" t="s">
        <x:v>326</x:v>
      </x:c>
      <x:c r="B1395" s="10" t="s">
        <x:v>87</x:v>
      </x:c>
      <x:c r="C1395" s="10" t="s">
        <x:v>88</x:v>
      </x:c>
      <x:c r="D1395" s="12">
        <x:v>8.8999999999999996E-2</x:v>
      </x:c>
      <x:c r="E1395" s="10" t="s">
        <x:v>262</x:v>
      </x:c>
      <x:c r="F1395" s="10">
        <x:v>2025</x:v>
      </x:c>
      <x:c r="G1395" s="10"/>
      <x:c r="H1395" s="10" t="s">
        <x:v>263</x:v>
      </x:c>
      <x:c r="I1395" s="10" t="s">
        <x:v>264</x:v>
      </x:c>
      <x:c r="J1395" s="10" t="s">
        <x:v>327</x:v>
      </x:c>
      <x:c r="K1395" s="10" t="s">
        <x:v>152</x:v>
      </x:c>
      <x:c r="L1395" s="10" t="s">
        <x:v>323</x:v>
      </x:c>
      <x:c r="M1395" s="10" t="s">
        <x:v>255</x:v>
      </x:c>
      <x:c r="N1395" s="13">
        <x:v>0.05</x:v>
      </x:c>
      <x:c r="O1395" s="13">
        <x:v>0.11111111110000001</x:v>
      </x:c>
      <x:c r="P1395" s="13">
        <x:v>5.5555556000000004E-3</x:v>
      </x:c>
      <x:c r="Q1395" s="11" t="b">
        <x:v>0</x:v>
      </x:c>
      <x:c r="R1395" s="10"/>
      <x:c r="S1395" s="10"/>
      <x:c r="T1395" s="12" t="n">
        <x:f t="shared" ca="1" si="95">(COUNTIF($D$1379:$D$1405,"&gt;"&amp;D1395)+(COUNTIF($D$1379:$D$1405,"="&amp;D1395)-1)/2)/26*100</x:f>
        <x:v>46.15384615384615</x:v>
      </x:c>
      <x:c r="U1395" s="12" t="n">
        <x:f t="shared" ca="1" si="92">T1395*N1395</x:f>
        <x:v>2.307692307692308</x:v>
      </x:c>
      <x:c r="V1395" s="12" t="n">
        <x:f t="shared" ca="1" si="93">U1395/9</x:f>
        <x:v>0.25641025641025644</x:v>
      </x:c>
    </x:row>
    <x:row r="1396">
      <x:c r="A1396" s="10" t="s">
        <x:v>326</x:v>
      </x:c>
      <x:c r="B1396" s="10" t="s">
        <x:v>89</x:v>
      </x:c>
      <x:c r="C1396" s="10" t="s">
        <x:v>90</x:v>
      </x:c>
      <x:c r="D1396" s="12">
        <x:v>7.0000000000000001E-3</x:v>
      </x:c>
      <x:c r="E1396" s="10" t="s">
        <x:v>262</x:v>
      </x:c>
      <x:c r="F1396" s="10">
        <x:v>2025</x:v>
      </x:c>
      <x:c r="G1396" s="10"/>
      <x:c r="H1396" s="10" t="s">
        <x:v>263</x:v>
      </x:c>
      <x:c r="I1396" s="10" t="s">
        <x:v>264</x:v>
      </x:c>
      <x:c r="J1396" s="10" t="s">
        <x:v>327</x:v>
      </x:c>
      <x:c r="K1396" s="10" t="s">
        <x:v>152</x:v>
      </x:c>
      <x:c r="L1396" s="10" t="s">
        <x:v>323</x:v>
      </x:c>
      <x:c r="M1396" s="10" t="s">
        <x:v>255</x:v>
      </x:c>
      <x:c r="N1396" s="13">
        <x:v>0.05</x:v>
      </x:c>
      <x:c r="O1396" s="13">
        <x:v>0.11111111110000001</x:v>
      </x:c>
      <x:c r="P1396" s="13">
        <x:v>5.5555556000000004E-3</x:v>
      </x:c>
      <x:c r="Q1396" s="11" t="b">
        <x:v>0</x:v>
      </x:c>
      <x:c r="R1396" s="10"/>
      <x:c r="S1396" s="10"/>
      <x:c r="T1396" s="12" t="n">
        <x:f t="shared" ca="1" si="95">(COUNTIF($D$1379:$D$1405,"&gt;"&amp;D1396)+(COUNTIF($D$1379:$D$1405,"="&amp;D1396)-1)/2)/26*100</x:f>
        <x:v>92.3076923076923</x:v>
      </x:c>
      <x:c r="U1396" s="12" t="n">
        <x:f t="shared" ca="1" si="92">T1396*N1396</x:f>
        <x:v>4.615384615384616</x:v>
      </x:c>
      <x:c r="V1396" s="12" t="n">
        <x:f t="shared" ca="1" si="93">U1396/9</x:f>
        <x:v>0.5128205128205129</x:v>
      </x:c>
    </x:row>
    <x:row r="1397">
      <x:c r="A1397" s="10" t="s">
        <x:v>326</x:v>
      </x:c>
      <x:c r="B1397" s="10" t="s">
        <x:v>91</x:v>
      </x:c>
      <x:c r="C1397" s="10" t="s">
        <x:v>92</x:v>
      </x:c>
      <x:c r="D1397" s="12">
        <x:v>2.1999999999999999E-2</x:v>
      </x:c>
      <x:c r="E1397" s="10" t="s">
        <x:v>262</x:v>
      </x:c>
      <x:c r="F1397" s="10">
        <x:v>2025</x:v>
      </x:c>
      <x:c r="G1397" s="10"/>
      <x:c r="H1397" s="10" t="s">
        <x:v>263</x:v>
      </x:c>
      <x:c r="I1397" s="10" t="s">
        <x:v>264</x:v>
      </x:c>
      <x:c r="J1397" s="10" t="s">
        <x:v>327</x:v>
      </x:c>
      <x:c r="K1397" s="10" t="s">
        <x:v>152</x:v>
      </x:c>
      <x:c r="L1397" s="10" t="s">
        <x:v>323</x:v>
      </x:c>
      <x:c r="M1397" s="10" t="s">
        <x:v>255</x:v>
      </x:c>
      <x:c r="N1397" s="13">
        <x:v>0.05</x:v>
      </x:c>
      <x:c r="O1397" s="13">
        <x:v>0.11111111110000001</x:v>
      </x:c>
      <x:c r="P1397" s="13">
        <x:v>5.5555556000000004E-3</x:v>
      </x:c>
      <x:c r="Q1397" s="11" t="b">
        <x:v>0</x:v>
      </x:c>
      <x:c r="R1397" s="10"/>
      <x:c r="S1397" s="10"/>
      <x:c r="T1397" s="12" t="n">
        <x:f t="shared" ca="1" si="95">(COUNTIF($D$1379:$D$1405,"&gt;"&amp;D1397)+(COUNTIF($D$1379:$D$1405,"="&amp;D1397)-1)/2)/26*100</x:f>
        <x:v>76.92307692307693</x:v>
      </x:c>
      <x:c r="U1397" s="12" t="n">
        <x:f t="shared" ca="1" si="92">T1397*N1397</x:f>
        <x:v>3.8461538461538467</x:v>
      </x:c>
      <x:c r="V1397" s="12" t="n">
        <x:f t="shared" ca="1" si="93">U1397/9</x:f>
        <x:v>0.4273504273504274</x:v>
      </x:c>
    </x:row>
    <x:row r="1398">
      <x:c r="A1398" s="10" t="s">
        <x:v>326</x:v>
      </x:c>
      <x:c r="B1398" s="10" t="s">
        <x:v>93</x:v>
      </x:c>
      <x:c r="C1398" s="10" t="s">
        <x:v>94</x:v>
      </x:c>
      <x:c r="D1398" s="12">
        <x:v>0.316</x:v>
      </x:c>
      <x:c r="E1398" s="10" t="s">
        <x:v>262</x:v>
      </x:c>
      <x:c r="F1398" s="10">
        <x:v>2025</x:v>
      </x:c>
      <x:c r="G1398" s="10"/>
      <x:c r="H1398" s="10" t="s">
        <x:v>263</x:v>
      </x:c>
      <x:c r="I1398" s="10" t="s">
        <x:v>264</x:v>
      </x:c>
      <x:c r="J1398" s="10" t="s">
        <x:v>327</x:v>
      </x:c>
      <x:c r="K1398" s="10" t="s">
        <x:v>152</x:v>
      </x:c>
      <x:c r="L1398" s="10" t="s">
        <x:v>323</x:v>
      </x:c>
      <x:c r="M1398" s="10" t="s">
        <x:v>255</x:v>
      </x:c>
      <x:c r="N1398" s="13">
        <x:v>0.05</x:v>
      </x:c>
      <x:c r="O1398" s="13">
        <x:v>0.11111111110000001</x:v>
      </x:c>
      <x:c r="P1398" s="13">
        <x:v>5.5555556000000004E-3</x:v>
      </x:c>
      <x:c r="Q1398" s="11" t="b">
        <x:v>0</x:v>
      </x:c>
      <x:c r="R1398" s="10"/>
      <x:c r="S1398" s="10"/>
      <x:c r="T1398" s="12" t="n">
        <x:f t="shared" ca="1" si="95">(COUNTIF($D$1379:$D$1405,"&gt;"&amp;D1398)+(COUNTIF($D$1379:$D$1405,"="&amp;D1398)-1)/2)/26*100</x:f>
        <x:v>11.538461538461538</x:v>
      </x:c>
      <x:c r="U1398" s="12" t="n">
        <x:f t="shared" ca="1" si="92">T1398*N1398</x:f>
        <x:v>0.576923076923077</x:v>
      </x:c>
      <x:c r="V1398" s="12" t="n">
        <x:f t="shared" ca="1" si="93">U1398/9</x:f>
        <x:v>0.06410256410256411</x:v>
      </x:c>
    </x:row>
    <x:row r="1399">
      <x:c r="A1399" s="10" t="s">
        <x:v>326</x:v>
      </x:c>
      <x:c r="B1399" s="10" t="s">
        <x:v>95</x:v>
      </x:c>
      <x:c r="C1399" s="10" t="s">
        <x:v>96</x:v>
      </x:c>
      <x:c r="D1399" s="12">
        <x:v>3.5999999999999997E-2</x:v>
      </x:c>
      <x:c r="E1399" s="10" t="s">
        <x:v>262</x:v>
      </x:c>
      <x:c r="F1399" s="10">
        <x:v>2025</x:v>
      </x:c>
      <x:c r="G1399" s="10"/>
      <x:c r="H1399" s="10" t="s">
        <x:v>263</x:v>
      </x:c>
      <x:c r="I1399" s="10" t="s">
        <x:v>264</x:v>
      </x:c>
      <x:c r="J1399" s="10" t="s">
        <x:v>327</x:v>
      </x:c>
      <x:c r="K1399" s="10" t="s">
        <x:v>152</x:v>
      </x:c>
      <x:c r="L1399" s="10" t="s">
        <x:v>323</x:v>
      </x:c>
      <x:c r="M1399" s="10" t="s">
        <x:v>255</x:v>
      </x:c>
      <x:c r="N1399" s="13">
        <x:v>0.05</x:v>
      </x:c>
      <x:c r="O1399" s="13">
        <x:v>0.11111111110000001</x:v>
      </x:c>
      <x:c r="P1399" s="13">
        <x:v>5.5555556000000004E-3</x:v>
      </x:c>
      <x:c r="Q1399" s="11" t="b">
        <x:v>0</x:v>
      </x:c>
      <x:c r="R1399" s="10"/>
      <x:c r="S1399" s="10"/>
      <x:c r="T1399" s="12" t="n">
        <x:f t="shared" ca="1" si="95">(COUNTIF($D$1379:$D$1405,"&gt;"&amp;D1399)+(COUNTIF($D$1379:$D$1405,"="&amp;D1399)-1)/2)/26*100</x:f>
        <x:v>65.38461538461539</x:v>
      </x:c>
      <x:c r="U1399" s="12" t="n">
        <x:f t="shared" ca="1" si="92">T1399*N1399</x:f>
        <x:v>3.2692307692307696</x:v>
      </x:c>
      <x:c r="V1399" s="12" t="n">
        <x:f t="shared" ca="1" si="93">U1399/9</x:f>
        <x:v>0.3632478632478633</x:v>
      </x:c>
    </x:row>
    <x:row r="1400">
      <x:c r="A1400" s="10" t="s">
        <x:v>326</x:v>
      </x:c>
      <x:c r="B1400" s="10" t="s">
        <x:v>97</x:v>
      </x:c>
      <x:c r="C1400" s="10" t="s">
        <x:v>98</x:v>
      </x:c>
      <x:c r="D1400" s="12">
        <x:v>5.8000000000000003E-2</x:v>
      </x:c>
      <x:c r="E1400" s="10" t="s">
        <x:v>262</x:v>
      </x:c>
      <x:c r="F1400" s="10">
        <x:v>2025</x:v>
      </x:c>
      <x:c r="G1400" s="10"/>
      <x:c r="H1400" s="10" t="s">
        <x:v>263</x:v>
      </x:c>
      <x:c r="I1400" s="10" t="s">
        <x:v>264</x:v>
      </x:c>
      <x:c r="J1400" s="10" t="s">
        <x:v>327</x:v>
      </x:c>
      <x:c r="K1400" s="10" t="s">
        <x:v>152</x:v>
      </x:c>
      <x:c r="L1400" s="10" t="s">
        <x:v>323</x:v>
      </x:c>
      <x:c r="M1400" s="10" t="s">
        <x:v>255</x:v>
      </x:c>
      <x:c r="N1400" s="13">
        <x:v>0.05</x:v>
      </x:c>
      <x:c r="O1400" s="13">
        <x:v>0.11111111110000001</x:v>
      </x:c>
      <x:c r="P1400" s="13">
        <x:v>5.5555556000000004E-3</x:v>
      </x:c>
      <x:c r="Q1400" s="11" t="b">
        <x:v>0</x:v>
      </x:c>
      <x:c r="R1400" s="10"/>
      <x:c r="S1400" s="10"/>
      <x:c r="T1400" s="12" t="n">
        <x:f t="shared" ca="1" si="95">(COUNTIF($D$1379:$D$1405,"&gt;"&amp;D1400)+(COUNTIF($D$1379:$D$1405,"="&amp;D1400)-1)/2)/26*100</x:f>
        <x:v>57.692307692307686</x:v>
      </x:c>
      <x:c r="U1400" s="12" t="n">
        <x:f t="shared" ca="1" si="92">T1400*N1400</x:f>
        <x:v>2.8846153846153846</x:v>
      </x:c>
      <x:c r="V1400" s="12" t="n">
        <x:f t="shared" ca="1" si="93">U1400/9</x:f>
        <x:v>0.3205128205128205</x:v>
      </x:c>
    </x:row>
    <x:row r="1401">
      <x:c r="A1401" s="10" t="s">
        <x:v>326</x:v>
      </x:c>
      <x:c r="B1401" s="10" t="s">
        <x:v>99</x:v>
      </x:c>
      <x:c r="C1401" s="10" t="s">
        <x:v>100</x:v>
      </x:c>
      <x:c r="D1401" s="12">
        <x:v>7.5999999999999998E-2</x:v>
      </x:c>
      <x:c r="E1401" s="10" t="s">
        <x:v>262</x:v>
      </x:c>
      <x:c r="F1401" s="10">
        <x:v>2025</x:v>
      </x:c>
      <x:c r="G1401" s="10"/>
      <x:c r="H1401" s="10" t="s">
        <x:v>263</x:v>
      </x:c>
      <x:c r="I1401" s="10" t="s">
        <x:v>264</x:v>
      </x:c>
      <x:c r="J1401" s="10" t="s">
        <x:v>327</x:v>
      </x:c>
      <x:c r="K1401" s="10" t="s">
        <x:v>152</x:v>
      </x:c>
      <x:c r="L1401" s="10" t="s">
        <x:v>323</x:v>
      </x:c>
      <x:c r="M1401" s="10" t="s">
        <x:v>255</x:v>
      </x:c>
      <x:c r="N1401" s="13">
        <x:v>0.05</x:v>
      </x:c>
      <x:c r="O1401" s="13">
        <x:v>0.11111111110000001</x:v>
      </x:c>
      <x:c r="P1401" s="13">
        <x:v>5.5555556000000004E-3</x:v>
      </x:c>
      <x:c r="Q1401" s="11" t="b">
        <x:v>0</x:v>
      </x:c>
      <x:c r="R1401" s="10"/>
      <x:c r="S1401" s="10"/>
      <x:c r="T1401" s="12" t="n">
        <x:f t="shared" ca="1" si="95">(COUNTIF($D$1379:$D$1405,"&gt;"&amp;D1401)+(COUNTIF($D$1379:$D$1405,"="&amp;D1401)-1)/2)/26*100</x:f>
        <x:v>50</x:v>
      </x:c>
      <x:c r="U1401" s="12" t="n">
        <x:f t="shared" ca="1" si="92">T1401*N1401</x:f>
        <x:v>2.5</x:v>
      </x:c>
      <x:c r="V1401" s="12" t="n">
        <x:f t="shared" ca="1" si="93">U1401/9</x:f>
        <x:v>0.2777777777777778</x:v>
      </x:c>
    </x:row>
    <x:row r="1402">
      <x:c r="A1402" s="10" t="s">
        <x:v>326</x:v>
      </x:c>
      <x:c r="B1402" s="10" t="s">
        <x:v>101</x:v>
      </x:c>
      <x:c r="C1402" s="10" t="s">
        <x:v>102</x:v>
      </x:c>
      <x:c r="D1402" s="12">
        <x:v>0.161</x:v>
      </x:c>
      <x:c r="E1402" s="10" t="s">
        <x:v>262</x:v>
      </x:c>
      <x:c r="F1402" s="10">
        <x:v>2025</x:v>
      </x:c>
      <x:c r="G1402" s="10"/>
      <x:c r="H1402" s="10" t="s">
        <x:v>263</x:v>
      </x:c>
      <x:c r="I1402" s="10" t="s">
        <x:v>264</x:v>
      </x:c>
      <x:c r="J1402" s="10" t="s">
        <x:v>327</x:v>
      </x:c>
      <x:c r="K1402" s="10" t="s">
        <x:v>152</x:v>
      </x:c>
      <x:c r="L1402" s="10" t="s">
        <x:v>323</x:v>
      </x:c>
      <x:c r="M1402" s="10" t="s">
        <x:v>255</x:v>
      </x:c>
      <x:c r="N1402" s="13">
        <x:v>0.05</x:v>
      </x:c>
      <x:c r="O1402" s="13">
        <x:v>0.11111111110000001</x:v>
      </x:c>
      <x:c r="P1402" s="13">
        <x:v>5.5555556000000004E-3</x:v>
      </x:c>
      <x:c r="Q1402" s="11" t="b">
        <x:v>0</x:v>
      </x:c>
      <x:c r="R1402" s="10"/>
      <x:c r="S1402" s="10"/>
      <x:c r="T1402" s="12" t="n">
        <x:f t="shared" ca="1" si="95">(COUNTIF($D$1379:$D$1405,"&gt;"&amp;D1402)+(COUNTIF($D$1379:$D$1405,"="&amp;D1402)-1)/2)/26*100</x:f>
        <x:v>38.46153846153847</x:v>
      </x:c>
      <x:c r="U1402" s="12" t="n">
        <x:f t="shared" ca="1" si="92">T1402*N1402</x:f>
        <x:v>1.9230769230769234</x:v>
      </x:c>
      <x:c r="V1402" s="12" t="n">
        <x:f t="shared" ca="1" si="93">U1402/9</x:f>
        <x:v>0.2136752136752137</x:v>
      </x:c>
    </x:row>
    <x:row r="1403">
      <x:c r="A1403" s="10" t="s">
        <x:v>326</x:v>
      </x:c>
      <x:c r="B1403" s="10" t="s">
        <x:v>103</x:v>
      </x:c>
      <x:c r="C1403" s="10" t="s">
        <x:v>104</x:v>
      </x:c>
      <x:c r="D1403" s="12">
        <x:v>4.0000000000000001E-3</x:v>
      </x:c>
      <x:c r="E1403" s="10" t="s">
        <x:v>262</x:v>
      </x:c>
      <x:c r="F1403" s="10">
        <x:v>2025</x:v>
      </x:c>
      <x:c r="G1403" s="10"/>
      <x:c r="H1403" s="10" t="s">
        <x:v>263</x:v>
      </x:c>
      <x:c r="I1403" s="10" t="s">
        <x:v>264</x:v>
      </x:c>
      <x:c r="J1403" s="10" t="s">
        <x:v>327</x:v>
      </x:c>
      <x:c r="K1403" s="10" t="s">
        <x:v>152</x:v>
      </x:c>
      <x:c r="L1403" s="10" t="s">
        <x:v>323</x:v>
      </x:c>
      <x:c r="M1403" s="10" t="s">
        <x:v>255</x:v>
      </x:c>
      <x:c r="N1403" s="13">
        <x:v>0.05</x:v>
      </x:c>
      <x:c r="O1403" s="13">
        <x:v>0.11111111110000001</x:v>
      </x:c>
      <x:c r="P1403" s="13">
        <x:v>5.5555556000000004E-3</x:v>
      </x:c>
      <x:c r="Q1403" s="11" t="b">
        <x:v>0</x:v>
      </x:c>
      <x:c r="R1403" s="10"/>
      <x:c r="S1403" s="10"/>
      <x:c r="T1403" s="12" t="n">
        <x:f t="shared" ca="1" si="95">(COUNTIF($D$1379:$D$1405,"&gt;"&amp;D1403)+(COUNTIF($D$1379:$D$1405,"="&amp;D1403)-1)/2)/26*100</x:f>
        <x:v>96.15384615384616</x:v>
      </x:c>
      <x:c r="U1403" s="12" t="n">
        <x:f t="shared" ca="1" si="92">T1403*N1403</x:f>
        <x:v>4.807692307692308</x:v>
      </x:c>
      <x:c r="V1403" s="12" t="n">
        <x:f t="shared" ca="1" si="93">U1403/9</x:f>
        <x:v>0.5341880341880343</x:v>
      </x:c>
    </x:row>
    <x:row r="1404">
      <x:c r="A1404" s="10" t="s">
        <x:v>326</x:v>
      </x:c>
      <x:c r="B1404" s="10" t="s">
        <x:v>105</x:v>
      </x:c>
      <x:c r="C1404" s="10" t="s">
        <x:v>106</x:v>
      </x:c>
      <x:c r="D1404" s="12">
        <x:v>5.6000000000000001E-2</x:v>
      </x:c>
      <x:c r="E1404" s="10" t="s">
        <x:v>262</x:v>
      </x:c>
      <x:c r="F1404" s="10">
        <x:v>2025</x:v>
      </x:c>
      <x:c r="G1404" s="10"/>
      <x:c r="H1404" s="10" t="s">
        <x:v>263</x:v>
      </x:c>
      <x:c r="I1404" s="10" t="s">
        <x:v>264</x:v>
      </x:c>
      <x:c r="J1404" s="10" t="s">
        <x:v>327</x:v>
      </x:c>
      <x:c r="K1404" s="10" t="s">
        <x:v>152</x:v>
      </x:c>
      <x:c r="L1404" s="10" t="s">
        <x:v>323</x:v>
      </x:c>
      <x:c r="M1404" s="10" t="s">
        <x:v>255</x:v>
      </x:c>
      <x:c r="N1404" s="13">
        <x:v>0.05</x:v>
      </x:c>
      <x:c r="O1404" s="13">
        <x:v>0.11111111110000001</x:v>
      </x:c>
      <x:c r="P1404" s="13">
        <x:v>5.5555556000000004E-3</x:v>
      </x:c>
      <x:c r="Q1404" s="11" t="b">
        <x:v>0</x:v>
      </x:c>
      <x:c r="R1404" s="10"/>
      <x:c r="S1404" s="10"/>
      <x:c r="T1404" s="12" t="n">
        <x:f t="shared" ca="1" si="95">(COUNTIF($D$1379:$D$1405,"&gt;"&amp;D1404)+(COUNTIF($D$1379:$D$1405,"="&amp;D1404)-1)/2)/26*100</x:f>
        <x:v>61.53846153846154</x:v>
      </x:c>
      <x:c r="U1404" s="12" t="n">
        <x:f t="shared" ca="1" si="92">T1404*N1404</x:f>
        <x:v>3.076923076923077</x:v>
      </x:c>
      <x:c r="V1404" s="12" t="n">
        <x:f t="shared" ca="1" si="93">U1404/9</x:f>
        <x:v>0.3418803418803419</x:v>
      </x:c>
    </x:row>
    <x:row r="1405">
      <x:c r="A1405" s="10" t="s">
        <x:v>326</x:v>
      </x:c>
      <x:c r="B1405" s="10" t="s">
        <x:v>107</x:v>
      </x:c>
      <x:c r="C1405" s="10" t="s">
        <x:v>108</x:v>
      </x:c>
      <x:c r="D1405" s="12">
        <x:v>0.40200000000000002</x:v>
      </x:c>
      <x:c r="E1405" s="10" t="s">
        <x:v>262</x:v>
      </x:c>
      <x:c r="F1405" s="10">
        <x:v>2025</x:v>
      </x:c>
      <x:c r="G1405" s="10"/>
      <x:c r="H1405" s="10" t="s">
        <x:v>263</x:v>
      </x:c>
      <x:c r="I1405" s="10" t="s">
        <x:v>264</x:v>
      </x:c>
      <x:c r="J1405" s="10" t="s">
        <x:v>327</x:v>
      </x:c>
      <x:c r="K1405" s="10" t="s">
        <x:v>152</x:v>
      </x:c>
      <x:c r="L1405" s="10" t="s">
        <x:v>323</x:v>
      </x:c>
      <x:c r="M1405" s="10" t="s">
        <x:v>255</x:v>
      </x:c>
      <x:c r="N1405" s="13">
        <x:v>0.05</x:v>
      </x:c>
      <x:c r="O1405" s="13">
        <x:v>0.11111111110000001</x:v>
      </x:c>
      <x:c r="P1405" s="13">
        <x:v>5.5555556000000004E-3</x:v>
      </x:c>
      <x:c r="Q1405" s="11" t="b">
        <x:v>0</x:v>
      </x:c>
      <x:c r="R1405" s="10"/>
      <x:c r="S1405" s="10"/>
      <x:c r="T1405" s="12" t="n">
        <x:f t="shared" ca="1" si="95">(COUNTIF($D$1379:$D$1405,"&gt;"&amp;D1405)+(COUNTIF($D$1379:$D$1405,"="&amp;D1405)-1)/2)/26*100</x:f>
        <x:v>7.6923076923076925</x:v>
      </x:c>
      <x:c r="U1405" s="12" t="n">
        <x:f t="shared" ca="1" si="92">T1405*N1405</x:f>
        <x:v>0.38461538461538464</x:v>
      </x:c>
      <x:c r="V1405" s="12" t="n">
        <x:f t="shared" ca="1" si="93">U1405/9</x:f>
        <x:v>0.042735042735042736</x:v>
      </x:c>
    </x:row>
    <x:row r="1406">
      <x:c r="A1406" s="10" t="s">
        <x:v>328</x:v>
      </x:c>
      <x:c r="B1406" s="10" t="s">
        <x:v>48</x:v>
      </x:c>
      <x:c r="C1406" s="10" t="s">
        <x:v>49</x:v>
      </x:c>
      <x:c r="D1406" s="12">
        <x:v>8.8999999999999996E-2</x:v>
      </x:c>
      <x:c r="E1406" s="10" t="s">
        <x:v>262</x:v>
      </x:c>
      <x:c r="F1406" s="10">
        <x:v>2025</x:v>
      </x:c>
      <x:c r="G1406" s="10"/>
      <x:c r="H1406" s="10" t="s">
        <x:v>263</x:v>
      </x:c>
      <x:c r="I1406" s="10" t="s">
        <x:v>264</x:v>
      </x:c>
      <x:c r="J1406" s="10" t="s">
        <x:v>329</x:v>
      </x:c>
      <x:c r="K1406" s="10" t="s">
        <x:v>152</x:v>
      </x:c>
      <x:c r="L1406" s="10" t="s">
        <x:v>323</x:v>
      </x:c>
      <x:c r="M1406" s="10" t="s">
        <x:v>255</x:v>
      </x:c>
      <x:c r="N1406" s="13">
        <x:v>0.05</x:v>
      </x:c>
      <x:c r="O1406" s="13">
        <x:v>0.11111111110000001</x:v>
      </x:c>
      <x:c r="P1406" s="13">
        <x:v>5.5555556000000004E-3</x:v>
      </x:c>
      <x:c r="Q1406" s="11" t="b">
        <x:v>0</x:v>
      </x:c>
      <x:c r="R1406" s="10"/>
      <x:c r="S1406" s="10"/>
      <x:c r="T1406" s="12" t="n">
        <x:f t="shared" ref="T1406:T1432" ca="1" si="96">(COUNTIF($D$1406:$D$1432,"&gt;"&amp;D1406)+(COUNTIF($D$1406:$D$1432,"="&amp;D1406)-1)/2)/26*100</x:f>
        <x:v>46.15384615384615</x:v>
      </x:c>
      <x:c r="U1406" s="12" t="n">
        <x:f t="shared" ca="1" si="92">T1406*N1406</x:f>
        <x:v>2.307692307692308</x:v>
      </x:c>
      <x:c r="V1406" s="12" t="n">
        <x:f t="shared" ca="1" si="93">U1406/9</x:f>
        <x:v>0.25641025641025644</x:v>
      </x:c>
    </x:row>
    <x:row r="1407">
      <x:c r="A1407" s="10" t="s">
        <x:v>328</x:v>
      </x:c>
      <x:c r="B1407" s="10" t="s">
        <x:v>57</x:v>
      </x:c>
      <x:c r="C1407" s="10" t="s">
        <x:v>58</x:v>
      </x:c>
      <x:c r="D1407" s="12">
        <x:v>3.3000000000000002E-2</x:v>
      </x:c>
      <x:c r="E1407" s="10" t="s">
        <x:v>262</x:v>
      </x:c>
      <x:c r="F1407" s="10">
        <x:v>2025</x:v>
      </x:c>
      <x:c r="G1407" s="10"/>
      <x:c r="H1407" s="10" t="s">
        <x:v>263</x:v>
      </x:c>
      <x:c r="I1407" s="10" t="s">
        <x:v>264</x:v>
      </x:c>
      <x:c r="J1407" s="10" t="s">
        <x:v>329</x:v>
      </x:c>
      <x:c r="K1407" s="10" t="s">
        <x:v>152</x:v>
      </x:c>
      <x:c r="L1407" s="10" t="s">
        <x:v>323</x:v>
      </x:c>
      <x:c r="M1407" s="10" t="s">
        <x:v>255</x:v>
      </x:c>
      <x:c r="N1407" s="13">
        <x:v>0.05</x:v>
      </x:c>
      <x:c r="O1407" s="13">
        <x:v>0.11111111110000001</x:v>
      </x:c>
      <x:c r="P1407" s="13">
        <x:v>5.5555556000000004E-3</x:v>
      </x:c>
      <x:c r="Q1407" s="11" t="b">
        <x:v>0</x:v>
      </x:c>
      <x:c r="R1407" s="10"/>
      <x:c r="S1407" s="10"/>
      <x:c r="T1407" s="12" t="n">
        <x:f t="shared" ca="1" si="96">(COUNTIF($D$1406:$D$1432,"&gt;"&amp;D1407)+(COUNTIF($D$1406:$D$1432,"="&amp;D1407)-1)/2)/26*100</x:f>
        <x:v>73.07692307692307</x:v>
      </x:c>
      <x:c r="U1407" s="12" t="n">
        <x:f t="shared" ca="1" si="92">T1407*N1407</x:f>
        <x:v>3.6538461538461533</x:v>
      </x:c>
      <x:c r="V1407" s="12" t="n">
        <x:f t="shared" ca="1" si="93">U1407/9</x:f>
        <x:v>0.40598290598290593</x:v>
      </x:c>
    </x:row>
    <x:row r="1408">
      <x:c r="A1408" s="10" t="s">
        <x:v>328</x:v>
      </x:c>
      <x:c r="B1408" s="10" t="s">
        <x:v>59</x:v>
      </x:c>
      <x:c r="C1408" s="10" t="s">
        <x:v>60</x:v>
      </x:c>
      <x:c r="D1408" s="12">
        <x:v>0.58799999999999997</x:v>
      </x:c>
      <x:c r="E1408" s="10" t="s">
        <x:v>262</x:v>
      </x:c>
      <x:c r="F1408" s="10">
        <x:v>2025</x:v>
      </x:c>
      <x:c r="G1408" s="10"/>
      <x:c r="H1408" s="10" t="s">
        <x:v>263</x:v>
      </x:c>
      <x:c r="I1408" s="10" t="s">
        <x:v>264</x:v>
      </x:c>
      <x:c r="J1408" s="10" t="s">
        <x:v>329</x:v>
      </x:c>
      <x:c r="K1408" s="10" t="s">
        <x:v>152</x:v>
      </x:c>
      <x:c r="L1408" s="10" t="s">
        <x:v>323</x:v>
      </x:c>
      <x:c r="M1408" s="10" t="s">
        <x:v>255</x:v>
      </x:c>
      <x:c r="N1408" s="13">
        <x:v>0.05</x:v>
      </x:c>
      <x:c r="O1408" s="13">
        <x:v>0.11111111110000001</x:v>
      </x:c>
      <x:c r="P1408" s="13">
        <x:v>5.5555556000000004E-3</x:v>
      </x:c>
      <x:c r="Q1408" s="11" t="b">
        <x:v>0</x:v>
      </x:c>
      <x:c r="R1408" s="10"/>
      <x:c r="S1408" s="10"/>
      <x:c r="T1408" s="12" t="n">
        <x:f t="shared" ca="1" si="96">(COUNTIF($D$1406:$D$1432,"&gt;"&amp;D1408)+(COUNTIF($D$1406:$D$1432,"="&amp;D1408)-1)/2)/26*100</x:f>
        <x:v>0</x:v>
      </x:c>
      <x:c r="U1408" s="12" t="n">
        <x:f t="shared" ca="1" si="92">T1408*N1408</x:f>
        <x:v>0</x:v>
      </x:c>
      <x:c r="V1408" s="12" t="n">
        <x:f t="shared" ca="1" si="93">U1408/9</x:f>
        <x:v>0</x:v>
      </x:c>
    </x:row>
    <x:row r="1409">
      <x:c r="A1409" s="10" t="s">
        <x:v>328</x:v>
      </x:c>
      <x:c r="B1409" s="10" t="s">
        <x:v>61</x:v>
      </x:c>
      <x:c r="C1409" s="10" t="s">
        <x:v>62</x:v>
      </x:c>
      <x:c r="D1409" s="12">
        <x:v>0.20699999999999999</x:v>
      </x:c>
      <x:c r="E1409" s="10" t="s">
        <x:v>262</x:v>
      </x:c>
      <x:c r="F1409" s="10">
        <x:v>2025</x:v>
      </x:c>
      <x:c r="G1409" s="10"/>
      <x:c r="H1409" s="10" t="s">
        <x:v>263</x:v>
      </x:c>
      <x:c r="I1409" s="10" t="s">
        <x:v>264</x:v>
      </x:c>
      <x:c r="J1409" s="10" t="s">
        <x:v>329</x:v>
      </x:c>
      <x:c r="K1409" s="10" t="s">
        <x:v>152</x:v>
      </x:c>
      <x:c r="L1409" s="10" t="s">
        <x:v>323</x:v>
      </x:c>
      <x:c r="M1409" s="10" t="s">
        <x:v>255</x:v>
      </x:c>
      <x:c r="N1409" s="13">
        <x:v>0.05</x:v>
      </x:c>
      <x:c r="O1409" s="13">
        <x:v>0.11111111110000001</x:v>
      </x:c>
      <x:c r="P1409" s="13">
        <x:v>5.5555556000000004E-3</x:v>
      </x:c>
      <x:c r="Q1409" s="11" t="b">
        <x:v>0</x:v>
      </x:c>
      <x:c r="R1409" s="10"/>
      <x:c r="S1409" s="10"/>
      <x:c r="T1409" s="12" t="n">
        <x:f t="shared" ca="1" si="96">(COUNTIF($D$1406:$D$1432,"&gt;"&amp;D1409)+(COUNTIF($D$1406:$D$1432,"="&amp;D1409)-1)/2)/26*100</x:f>
        <x:v>15.384615384615385</x:v>
      </x:c>
      <x:c r="U1409" s="12" t="n">
        <x:f t="shared" ca="1" si="92">T1409*N1409</x:f>
        <x:v>0.7692307692307693</x:v>
      </x:c>
      <x:c r="V1409" s="12" t="n">
        <x:f t="shared" ca="1" si="93">U1409/9</x:f>
        <x:v>0.08547008547008547</x:v>
      </x:c>
    </x:row>
    <x:row r="1410">
      <x:c r="A1410" s="10" t="s">
        <x:v>328</x:v>
      </x:c>
      <x:c r="B1410" s="10" t="s">
        <x:v>63</x:v>
      </x:c>
      <x:c r="C1410" s="10" t="s">
        <x:v>64</x:v>
      </x:c>
      <x:c r="D1410" s="12">
        <x:v>0.21099999999999999</x:v>
      </x:c>
      <x:c r="E1410" s="10" t="s">
        <x:v>262</x:v>
      </x:c>
      <x:c r="F1410" s="10">
        <x:v>2025</x:v>
      </x:c>
      <x:c r="G1410" s="10"/>
      <x:c r="H1410" s="10" t="s">
        <x:v>263</x:v>
      </x:c>
      <x:c r="I1410" s="10" t="s">
        <x:v>264</x:v>
      </x:c>
      <x:c r="J1410" s="10" t="s">
        <x:v>329</x:v>
      </x:c>
      <x:c r="K1410" s="10" t="s">
        <x:v>152</x:v>
      </x:c>
      <x:c r="L1410" s="10" t="s">
        <x:v>323</x:v>
      </x:c>
      <x:c r="M1410" s="10" t="s">
        <x:v>255</x:v>
      </x:c>
      <x:c r="N1410" s="13">
        <x:v>0.05</x:v>
      </x:c>
      <x:c r="O1410" s="13">
        <x:v>0.11111111110000001</x:v>
      </x:c>
      <x:c r="P1410" s="13">
        <x:v>5.5555556000000004E-3</x:v>
      </x:c>
      <x:c r="Q1410" s="11" t="b">
        <x:v>0</x:v>
      </x:c>
      <x:c r="R1410" s="10"/>
      <x:c r="S1410" s="10"/>
      <x:c r="T1410" s="12" t="n">
        <x:f t="shared" ca="1" si="96">(COUNTIF($D$1406:$D$1432,"&gt;"&amp;D1410)+(COUNTIF($D$1406:$D$1432,"="&amp;D1410)-1)/2)/26*100</x:f>
        <x:v>11.538461538461538</x:v>
      </x:c>
      <x:c r="U1410" s="12" t="n">
        <x:f t="shared" ref="U1410:U1473" ca="1" si="97">T1410*N1410</x:f>
        <x:v>0.576923076923077</x:v>
      </x:c>
      <x:c r="V1410" s="12" t="n">
        <x:f t="shared" ref="V1410:V1473" ca="1" si="98">U1410/9</x:f>
        <x:v>0.06410256410256411</x:v>
      </x:c>
    </x:row>
    <x:row r="1411">
      <x:c r="A1411" s="10" t="s">
        <x:v>328</x:v>
      </x:c>
      <x:c r="B1411" s="10" t="s">
        <x:v>65</x:v>
      </x:c>
      <x:c r="C1411" s="10" t="s">
        <x:v>66</x:v>
      </x:c>
      <x:c r="D1411" s="12">
        <x:v>1.2999999999999999E-2</x:v>
      </x:c>
      <x:c r="E1411" s="10" t="s">
        <x:v>262</x:v>
      </x:c>
      <x:c r="F1411" s="10">
        <x:v>2025</x:v>
      </x:c>
      <x:c r="G1411" s="10"/>
      <x:c r="H1411" s="10" t="s">
        <x:v>263</x:v>
      </x:c>
      <x:c r="I1411" s="10" t="s">
        <x:v>264</x:v>
      </x:c>
      <x:c r="J1411" s="10" t="s">
        <x:v>329</x:v>
      </x:c>
      <x:c r="K1411" s="10" t="s">
        <x:v>152</x:v>
      </x:c>
      <x:c r="L1411" s="10" t="s">
        <x:v>323</x:v>
      </x:c>
      <x:c r="M1411" s="10" t="s">
        <x:v>255</x:v>
      </x:c>
      <x:c r="N1411" s="13">
        <x:v>0.05</x:v>
      </x:c>
      <x:c r="O1411" s="13">
        <x:v>0.11111111110000001</x:v>
      </x:c>
      <x:c r="P1411" s="13">
        <x:v>5.5555556000000004E-3</x:v>
      </x:c>
      <x:c r="Q1411" s="11" t="b">
        <x:v>0</x:v>
      </x:c>
      <x:c r="R1411" s="10"/>
      <x:c r="S1411" s="10"/>
      <x:c r="T1411" s="12" t="n">
        <x:f t="shared" ca="1" si="96">(COUNTIF($D$1406:$D$1432,"&gt;"&amp;D1411)+(COUNTIF($D$1406:$D$1432,"="&amp;D1411)-1)/2)/26*100</x:f>
        <x:v>96.15384615384616</x:v>
      </x:c>
      <x:c r="U1411" s="12" t="n">
        <x:f t="shared" ca="1" si="97">T1411*N1411</x:f>
        <x:v>4.807692307692308</x:v>
      </x:c>
      <x:c r="V1411" s="12" t="n">
        <x:f t="shared" ca="1" si="98">U1411/9</x:f>
        <x:v>0.5341880341880343</x:v>
      </x:c>
    </x:row>
    <x:row r="1412">
      <x:c r="A1412" s="10" t="s">
        <x:v>328</x:v>
      </x:c>
      <x:c r="B1412" s="10" t="s">
        <x:v>67</x:v>
      </x:c>
      <x:c r="C1412" s="10" t="s">
        <x:v>68</x:v>
      </x:c>
      <x:c r="D1412" s="12">
        <x:v>5.0000000000000001E-3</x:v>
      </x:c>
      <x:c r="E1412" s="10" t="s">
        <x:v>262</x:v>
      </x:c>
      <x:c r="F1412" s="10">
        <x:v>2025</x:v>
      </x:c>
      <x:c r="G1412" s="10"/>
      <x:c r="H1412" s="10" t="s">
        <x:v>263</x:v>
      </x:c>
      <x:c r="I1412" s="10" t="s">
        <x:v>264</x:v>
      </x:c>
      <x:c r="J1412" s="10" t="s">
        <x:v>329</x:v>
      </x:c>
      <x:c r="K1412" s="10" t="s">
        <x:v>152</x:v>
      </x:c>
      <x:c r="L1412" s="10" t="s">
        <x:v>323</x:v>
      </x:c>
      <x:c r="M1412" s="10" t="s">
        <x:v>255</x:v>
      </x:c>
      <x:c r="N1412" s="13">
        <x:v>0.05</x:v>
      </x:c>
      <x:c r="O1412" s="13">
        <x:v>0.11111111110000001</x:v>
      </x:c>
      <x:c r="P1412" s="13">
        <x:v>5.5555556000000004E-3</x:v>
      </x:c>
      <x:c r="Q1412" s="11" t="b">
        <x:v>0</x:v>
      </x:c>
      <x:c r="R1412" s="10"/>
      <x:c r="S1412" s="10"/>
      <x:c r="T1412" s="12" t="n">
        <x:f t="shared" ca="1" si="96">(COUNTIF($D$1406:$D$1432,"&gt;"&amp;D1412)+(COUNTIF($D$1406:$D$1432,"="&amp;D1412)-1)/2)/26*100</x:f>
        <x:v>100</x:v>
      </x:c>
      <x:c r="U1412" s="12" t="n">
        <x:f t="shared" ca="1" si="97">T1412*N1412</x:f>
        <x:v>5</x:v>
      </x:c>
      <x:c r="V1412" s="12" t="n">
        <x:f t="shared" ca="1" si="98">U1412/9</x:f>
        <x:v>0.5555555555555556</x:v>
      </x:c>
    </x:row>
    <x:row r="1413">
      <x:c r="A1413" s="10" t="s">
        <x:v>328</x:v>
      </x:c>
      <x:c r="B1413" s="10" t="s">
        <x:v>69</x:v>
      </x:c>
      <x:c r="C1413" s="10" t="s">
        <x:v>70</x:v>
      </x:c>
      <x:c r="D1413" s="12">
        <x:v>3.6999999999999998E-2</x:v>
      </x:c>
      <x:c r="E1413" s="10" t="s">
        <x:v>262</x:v>
      </x:c>
      <x:c r="F1413" s="10">
        <x:v>2025</x:v>
      </x:c>
      <x:c r="G1413" s="10"/>
      <x:c r="H1413" s="10" t="s">
        <x:v>263</x:v>
      </x:c>
      <x:c r="I1413" s="10" t="s">
        <x:v>264</x:v>
      </x:c>
      <x:c r="J1413" s="10" t="s">
        <x:v>329</x:v>
      </x:c>
      <x:c r="K1413" s="10" t="s">
        <x:v>152</x:v>
      </x:c>
      <x:c r="L1413" s="10" t="s">
        <x:v>323</x:v>
      </x:c>
      <x:c r="M1413" s="10" t="s">
        <x:v>255</x:v>
      </x:c>
      <x:c r="N1413" s="13">
        <x:v>0.05</x:v>
      </x:c>
      <x:c r="O1413" s="13">
        <x:v>0.11111111110000001</x:v>
      </x:c>
      <x:c r="P1413" s="13">
        <x:v>5.5555556000000004E-3</x:v>
      </x:c>
      <x:c r="Q1413" s="11" t="b">
        <x:v>0</x:v>
      </x:c>
      <x:c r="R1413" s="10"/>
      <x:c r="S1413" s="10"/>
      <x:c r="T1413" s="12" t="n">
        <x:f t="shared" ca="1" si="96">(COUNTIF($D$1406:$D$1432,"&gt;"&amp;D1413)+(COUNTIF($D$1406:$D$1432,"="&amp;D1413)-1)/2)/26*100</x:f>
        <x:v>69.23076923076923</x:v>
      </x:c>
      <x:c r="U1413" s="12" t="n">
        <x:f t="shared" ca="1" si="97">T1413*N1413</x:f>
        <x:v>3.4615384615384617</x:v>
      </x:c>
      <x:c r="V1413" s="12" t="n">
        <x:f t="shared" ca="1" si="98">U1413/9</x:f>
        <x:v>0.38461538461538464</x:v>
      </x:c>
    </x:row>
    <x:row r="1414">
      <x:c r="A1414" s="10" t="s">
        <x:v>328</x:v>
      </x:c>
      <x:c r="B1414" s="10" t="s">
        <x:v>71</x:v>
      </x:c>
      <x:c r="C1414" s="10" t="s">
        <x:v>72</x:v>
      </x:c>
      <x:c r="D1414" s="12">
        <x:v>0.2</x:v>
      </x:c>
      <x:c r="E1414" s="10" t="s">
        <x:v>262</x:v>
      </x:c>
      <x:c r="F1414" s="10">
        <x:v>2025</x:v>
      </x:c>
      <x:c r="G1414" s="10"/>
      <x:c r="H1414" s="10" t="s">
        <x:v>263</x:v>
      </x:c>
      <x:c r="I1414" s="10" t="s">
        <x:v>264</x:v>
      </x:c>
      <x:c r="J1414" s="10" t="s">
        <x:v>329</x:v>
      </x:c>
      <x:c r="K1414" s="10" t="s">
        <x:v>152</x:v>
      </x:c>
      <x:c r="L1414" s="10" t="s">
        <x:v>323</x:v>
      </x:c>
      <x:c r="M1414" s="10" t="s">
        <x:v>255</x:v>
      </x:c>
      <x:c r="N1414" s="13">
        <x:v>0.05</x:v>
      </x:c>
      <x:c r="O1414" s="13">
        <x:v>0.11111111110000001</x:v>
      </x:c>
      <x:c r="P1414" s="13">
        <x:v>5.5555556000000004E-3</x:v>
      </x:c>
      <x:c r="Q1414" s="11" t="b">
        <x:v>0</x:v>
      </x:c>
      <x:c r="R1414" s="10"/>
      <x:c r="S1414" s="10"/>
      <x:c r="T1414" s="12" t="n">
        <x:f t="shared" ca="1" si="96">(COUNTIF($D$1406:$D$1432,"&gt;"&amp;D1414)+(COUNTIF($D$1406:$D$1432,"="&amp;D1414)-1)/2)/26*100</x:f>
        <x:v>19.230769230769234</x:v>
      </x:c>
      <x:c r="U1414" s="12" t="n">
        <x:f t="shared" ca="1" si="97">T1414*N1414</x:f>
        <x:v>0.9615384615384617</x:v>
      </x:c>
      <x:c r="V1414" s="12" t="n">
        <x:f t="shared" ca="1" si="98">U1414/9</x:f>
        <x:v>0.10683760683760685</x:v>
      </x:c>
    </x:row>
    <x:row r="1415">
      <x:c r="A1415" s="10" t="s">
        <x:v>328</x:v>
      </x:c>
      <x:c r="B1415" s="10" t="s">
        <x:v>73</x:v>
      </x:c>
      <x:c r="C1415" s="10" t="s">
        <x:v>74</x:v>
      </x:c>
      <x:c r="D1415" s="12">
        <x:v>6.9000000000000006E-2</x:v>
      </x:c>
      <x:c r="E1415" s="10" t="s">
        <x:v>262</x:v>
      </x:c>
      <x:c r="F1415" s="10">
        <x:v>2025</x:v>
      </x:c>
      <x:c r="G1415" s="10"/>
      <x:c r="H1415" s="10" t="s">
        <x:v>263</x:v>
      </x:c>
      <x:c r="I1415" s="10" t="s">
        <x:v>264</x:v>
      </x:c>
      <x:c r="J1415" s="10" t="s">
        <x:v>329</x:v>
      </x:c>
      <x:c r="K1415" s="10" t="s">
        <x:v>152</x:v>
      </x:c>
      <x:c r="L1415" s="10" t="s">
        <x:v>323</x:v>
      </x:c>
      <x:c r="M1415" s="10" t="s">
        <x:v>255</x:v>
      </x:c>
      <x:c r="N1415" s="13">
        <x:v>0.05</x:v>
      </x:c>
      <x:c r="O1415" s="13">
        <x:v>0.11111111110000001</x:v>
      </x:c>
      <x:c r="P1415" s="13">
        <x:v>5.5555556000000004E-3</x:v>
      </x:c>
      <x:c r="Q1415" s="11" t="b">
        <x:v>0</x:v>
      </x:c>
      <x:c r="R1415" s="10"/>
      <x:c r="S1415" s="10"/>
      <x:c r="T1415" s="12" t="n">
        <x:f t="shared" ca="1" si="96">(COUNTIF($D$1406:$D$1432,"&gt;"&amp;D1415)+(COUNTIF($D$1406:$D$1432,"="&amp;D1415)-1)/2)/26*100</x:f>
        <x:v>53.84615384615385</x:v>
      </x:c>
      <x:c r="U1415" s="12" t="n">
        <x:f t="shared" ca="1" si="97">T1415*N1415</x:f>
        <x:v>2.6923076923076925</x:v>
      </x:c>
      <x:c r="V1415" s="12" t="n">
        <x:f t="shared" ca="1" si="98">U1415/9</x:f>
        <x:v>0.2991452991452992</x:v>
      </x:c>
    </x:row>
    <x:row r="1416">
      <x:c r="A1416" s="10" t="s">
        <x:v>328</x:v>
      </x:c>
      <x:c r="B1416" s="10" t="s">
        <x:v>75</x:v>
      </x:c>
      <x:c r="C1416" s="10" t="s">
        <x:v>76</x:v>
      </x:c>
      <x:c r="D1416" s="12">
        <x:v>4.8000000000000001E-2</x:v>
      </x:c>
      <x:c r="E1416" s="10" t="s">
        <x:v>262</x:v>
      </x:c>
      <x:c r="F1416" s="10">
        <x:v>2025</x:v>
      </x:c>
      <x:c r="G1416" s="10"/>
      <x:c r="H1416" s="10" t="s">
        <x:v>263</x:v>
      </x:c>
      <x:c r="I1416" s="10" t="s">
        <x:v>264</x:v>
      </x:c>
      <x:c r="J1416" s="10" t="s">
        <x:v>329</x:v>
      </x:c>
      <x:c r="K1416" s="10" t="s">
        <x:v>152</x:v>
      </x:c>
      <x:c r="L1416" s="10" t="s">
        <x:v>323</x:v>
      </x:c>
      <x:c r="M1416" s="10" t="s">
        <x:v>255</x:v>
      </x:c>
      <x:c r="N1416" s="13">
        <x:v>0.05</x:v>
      </x:c>
      <x:c r="O1416" s="13">
        <x:v>0.11111111110000001</x:v>
      </x:c>
      <x:c r="P1416" s="13">
        <x:v>5.5555556000000004E-3</x:v>
      </x:c>
      <x:c r="Q1416" s="11" t="b">
        <x:v>0</x:v>
      </x:c>
      <x:c r="R1416" s="10"/>
      <x:c r="S1416" s="10"/>
      <x:c r="T1416" s="12" t="n">
        <x:f t="shared" ca="1" si="96">(COUNTIF($D$1406:$D$1432,"&gt;"&amp;D1416)+(COUNTIF($D$1406:$D$1432,"="&amp;D1416)-1)/2)/26*100</x:f>
        <x:v>65.38461538461539</x:v>
      </x:c>
      <x:c r="U1416" s="12" t="n">
        <x:f t="shared" ca="1" si="97">T1416*N1416</x:f>
        <x:v>3.2692307692307696</x:v>
      </x:c>
      <x:c r="V1416" s="12" t="n">
        <x:f t="shared" ca="1" si="98">U1416/9</x:f>
        <x:v>0.3632478632478633</x:v>
      </x:c>
    </x:row>
    <x:row r="1417">
      <x:c r="A1417" s="10" t="s">
        <x:v>328</x:v>
      </x:c>
      <x:c r="B1417" s="10" t="s">
        <x:v>77</x:v>
      </x:c>
      <x:c r="C1417" s="10" t="s">
        <x:v>78</x:v>
      </x:c>
      <x:c r="D1417" s="12">
        <x:v>1.9E-2</x:v>
      </x:c>
      <x:c r="E1417" s="10" t="s">
        <x:v>262</x:v>
      </x:c>
      <x:c r="F1417" s="10">
        <x:v>2025</x:v>
      </x:c>
      <x:c r="G1417" s="10"/>
      <x:c r="H1417" s="10" t="s">
        <x:v>263</x:v>
      </x:c>
      <x:c r="I1417" s="10" t="s">
        <x:v>264</x:v>
      </x:c>
      <x:c r="J1417" s="10" t="s">
        <x:v>329</x:v>
      </x:c>
      <x:c r="K1417" s="10" t="s">
        <x:v>152</x:v>
      </x:c>
      <x:c r="L1417" s="10" t="s">
        <x:v>323</x:v>
      </x:c>
      <x:c r="M1417" s="10" t="s">
        <x:v>255</x:v>
      </x:c>
      <x:c r="N1417" s="13">
        <x:v>0.05</x:v>
      </x:c>
      <x:c r="O1417" s="13">
        <x:v>0.11111111110000001</x:v>
      </x:c>
      <x:c r="P1417" s="13">
        <x:v>5.5555556000000004E-3</x:v>
      </x:c>
      <x:c r="Q1417" s="11" t="b">
        <x:v>0</x:v>
      </x:c>
      <x:c r="R1417" s="10"/>
      <x:c r="S1417" s="10"/>
      <x:c r="T1417" s="12" t="n">
        <x:f t="shared" ca="1" si="96">(COUNTIF($D$1406:$D$1432,"&gt;"&amp;D1417)+(COUNTIF($D$1406:$D$1432,"="&amp;D1417)-1)/2)/26*100</x:f>
        <x:v>90.38461538461539</x:v>
      </x:c>
      <x:c r="U1417" s="12" t="n">
        <x:f t="shared" ca="1" si="97">T1417*N1417</x:f>
        <x:v>4.519230769230769</x:v>
      </x:c>
      <x:c r="V1417" s="12" t="n">
        <x:f t="shared" ca="1" si="98">U1417/9</x:f>
        <x:v>0.5021367521367521</x:v>
      </x:c>
    </x:row>
    <x:row r="1418">
      <x:c r="A1418" s="10" t="s">
        <x:v>328</x:v>
      </x:c>
      <x:c r="B1418" s="10" t="s">
        <x:v>79</x:v>
      </x:c>
      <x:c r="C1418" s="10" t="s">
        <x:v>80</x:v>
      </x:c>
      <x:c r="D1418" s="12">
        <x:v>0.28799999999999998</x:v>
      </x:c>
      <x:c r="E1418" s="10" t="s">
        <x:v>262</x:v>
      </x:c>
      <x:c r="F1418" s="10">
        <x:v>2025</x:v>
      </x:c>
      <x:c r="G1418" s="10"/>
      <x:c r="H1418" s="10" t="s">
        <x:v>263</x:v>
      </x:c>
      <x:c r="I1418" s="10" t="s">
        <x:v>264</x:v>
      </x:c>
      <x:c r="J1418" s="10" t="s">
        <x:v>329</x:v>
      </x:c>
      <x:c r="K1418" s="10" t="s">
        <x:v>152</x:v>
      </x:c>
      <x:c r="L1418" s="10" t="s">
        <x:v>323</x:v>
      </x:c>
      <x:c r="M1418" s="10" t="s">
        <x:v>255</x:v>
      </x:c>
      <x:c r="N1418" s="13">
        <x:v>0.05</x:v>
      </x:c>
      <x:c r="O1418" s="13">
        <x:v>0.11111111110000001</x:v>
      </x:c>
      <x:c r="P1418" s="13">
        <x:v>5.5555556000000004E-3</x:v>
      </x:c>
      <x:c r="Q1418" s="11" t="b">
        <x:v>0</x:v>
      </x:c>
      <x:c r="R1418" s="10"/>
      <x:c r="S1418" s="10"/>
      <x:c r="T1418" s="12" t="n">
        <x:f t="shared" ca="1" si="96">(COUNTIF($D$1406:$D$1432,"&gt;"&amp;D1418)+(COUNTIF($D$1406:$D$1432,"="&amp;D1418)-1)/2)/26*100</x:f>
        <x:v>7.6923076923076925</x:v>
      </x:c>
      <x:c r="U1418" s="12" t="n">
        <x:f t="shared" ca="1" si="97">T1418*N1418</x:f>
        <x:v>0.38461538461538464</x:v>
      </x:c>
      <x:c r="V1418" s="12" t="n">
        <x:f t="shared" ca="1" si="98">U1418/9</x:f>
        <x:v>0.042735042735042736</x:v>
      </x:c>
    </x:row>
    <x:row r="1419">
      <x:c r="A1419" s="10" t="s">
        <x:v>328</x:v>
      </x:c>
      <x:c r="B1419" s="10" t="s">
        <x:v>81</x:v>
      </x:c>
      <x:c r="C1419" s="10" t="s">
        <x:v>82</x:v>
      </x:c>
      <x:c r="D1419" s="12">
        <x:v>0.189</x:v>
      </x:c>
      <x:c r="E1419" s="10" t="s">
        <x:v>262</x:v>
      </x:c>
      <x:c r="F1419" s="10">
        <x:v>2025</x:v>
      </x:c>
      <x:c r="G1419" s="10"/>
      <x:c r="H1419" s="10" t="s">
        <x:v>263</x:v>
      </x:c>
      <x:c r="I1419" s="10" t="s">
        <x:v>264</x:v>
      </x:c>
      <x:c r="J1419" s="10" t="s">
        <x:v>329</x:v>
      </x:c>
      <x:c r="K1419" s="10" t="s">
        <x:v>152</x:v>
      </x:c>
      <x:c r="L1419" s="10" t="s">
        <x:v>323</x:v>
      </x:c>
      <x:c r="M1419" s="10" t="s">
        <x:v>255</x:v>
      </x:c>
      <x:c r="N1419" s="13">
        <x:v>0.05</x:v>
      </x:c>
      <x:c r="O1419" s="13">
        <x:v>0.11111111110000001</x:v>
      </x:c>
      <x:c r="P1419" s="13">
        <x:v>5.5555556000000004E-3</x:v>
      </x:c>
      <x:c r="Q1419" s="11" t="b">
        <x:v>0</x:v>
      </x:c>
      <x:c r="R1419" s="10"/>
      <x:c r="S1419" s="10"/>
      <x:c r="T1419" s="12" t="n">
        <x:f t="shared" ca="1" si="96">(COUNTIF($D$1406:$D$1432,"&gt;"&amp;D1419)+(COUNTIF($D$1406:$D$1432,"="&amp;D1419)-1)/2)/26*100</x:f>
        <x:v>23.076923076923077</x:v>
      </x:c>
      <x:c r="U1419" s="12" t="n">
        <x:f t="shared" ca="1" si="97">T1419*N1419</x:f>
        <x:v>1.153846153846154</x:v>
      </x:c>
      <x:c r="V1419" s="12" t="n">
        <x:f t="shared" ca="1" si="98">U1419/9</x:f>
        <x:v>0.12820512820512822</x:v>
      </x:c>
    </x:row>
    <x:row r="1420">
      <x:c r="A1420" s="10" t="s">
        <x:v>328</x:v>
      </x:c>
      <x:c r="B1420" s="10" t="s">
        <x:v>83</x:v>
      </x:c>
      <x:c r="C1420" s="10" t="s">
        <x:v>84</x:v>
      </x:c>
      <x:c r="D1420" s="12">
        <x:v>0.02</x:v>
      </x:c>
      <x:c r="E1420" s="10" t="s">
        <x:v>262</x:v>
      </x:c>
      <x:c r="F1420" s="10">
        <x:v>2025</x:v>
      </x:c>
      <x:c r="G1420" s="10"/>
      <x:c r="H1420" s="10" t="s">
        <x:v>263</x:v>
      </x:c>
      <x:c r="I1420" s="10" t="s">
        <x:v>264</x:v>
      </x:c>
      <x:c r="J1420" s="10" t="s">
        <x:v>329</x:v>
      </x:c>
      <x:c r="K1420" s="10" t="s">
        <x:v>152</x:v>
      </x:c>
      <x:c r="L1420" s="10" t="s">
        <x:v>323</x:v>
      </x:c>
      <x:c r="M1420" s="10" t="s">
        <x:v>255</x:v>
      </x:c>
      <x:c r="N1420" s="13">
        <x:v>0.05</x:v>
      </x:c>
      <x:c r="O1420" s="13">
        <x:v>0.11111111110000001</x:v>
      </x:c>
      <x:c r="P1420" s="13">
        <x:v>5.5555556000000004E-3</x:v>
      </x:c>
      <x:c r="Q1420" s="11" t="b">
        <x:v>0</x:v>
      </x:c>
      <x:c r="R1420" s="10"/>
      <x:c r="S1420" s="10"/>
      <x:c r="T1420" s="12" t="n">
        <x:f t="shared" ca="1" si="96">(COUNTIF($D$1406:$D$1432,"&gt;"&amp;D1420)+(COUNTIF($D$1406:$D$1432,"="&amp;D1420)-1)/2)/26*100</x:f>
        <x:v>84.61538461538461</x:v>
      </x:c>
      <x:c r="U1420" s="12" t="n">
        <x:f t="shared" ca="1" si="97">T1420*N1420</x:f>
        <x:v>4.230769230769231</x:v>
      </x:c>
      <x:c r="V1420" s="12" t="n">
        <x:f t="shared" ca="1" si="98">U1420/9</x:f>
        <x:v>0.4700854700854701</x:v>
      </x:c>
    </x:row>
    <x:row r="1421">
      <x:c r="A1421" s="10" t="s">
        <x:v>328</x:v>
      </x:c>
      <x:c r="B1421" s="10" t="s">
        <x:v>85</x:v>
      </x:c>
      <x:c r="C1421" s="10" t="s">
        <x:v>86</x:v>
      </x:c>
      <x:c r="D1421" s="12">
        <x:v>0.112</x:v>
      </x:c>
      <x:c r="E1421" s="10" t="s">
        <x:v>262</x:v>
      </x:c>
      <x:c r="F1421" s="10">
        <x:v>2025</x:v>
      </x:c>
      <x:c r="G1421" s="10"/>
      <x:c r="H1421" s="10" t="s">
        <x:v>263</x:v>
      </x:c>
      <x:c r="I1421" s="10" t="s">
        <x:v>264</x:v>
      </x:c>
      <x:c r="J1421" s="10" t="s">
        <x:v>329</x:v>
      </x:c>
      <x:c r="K1421" s="10" t="s">
        <x:v>152</x:v>
      </x:c>
      <x:c r="L1421" s="10" t="s">
        <x:v>323</x:v>
      </x:c>
      <x:c r="M1421" s="10" t="s">
        <x:v>255</x:v>
      </x:c>
      <x:c r="N1421" s="13">
        <x:v>0.05</x:v>
      </x:c>
      <x:c r="O1421" s="13">
        <x:v>0.11111111110000001</x:v>
      </x:c>
      <x:c r="P1421" s="13">
        <x:v>5.5555556000000004E-3</x:v>
      </x:c>
      <x:c r="Q1421" s="11" t="b">
        <x:v>0</x:v>
      </x:c>
      <x:c r="R1421" s="10"/>
      <x:c r="S1421" s="10"/>
      <x:c r="T1421" s="12" t="n">
        <x:f t="shared" ca="1" si="96">(COUNTIF($D$1406:$D$1432,"&gt;"&amp;D1421)+(COUNTIF($D$1406:$D$1432,"="&amp;D1421)-1)/2)/26*100</x:f>
        <x:v>42.30769230769231</x:v>
      </x:c>
      <x:c r="U1421" s="12" t="n">
        <x:f t="shared" ca="1" si="97">T1421*N1421</x:f>
        <x:v>2.1153846153846154</x:v>
      </x:c>
      <x:c r="V1421" s="12" t="n">
        <x:f t="shared" ca="1" si="98">U1421/9</x:f>
        <x:v>0.23504273504273504</x:v>
      </x:c>
    </x:row>
    <x:row r="1422">
      <x:c r="A1422" s="10" t="s">
        <x:v>328</x:v>
      </x:c>
      <x:c r="B1422" s="10" t="s">
        <x:v>87</x:v>
      </x:c>
      <x:c r="C1422" s="10" t="s">
        <x:v>88</x:v>
      </x:c>
      <x:c r="D1422" s="12">
        <x:v>0.17699999999999999</x:v>
      </x:c>
      <x:c r="E1422" s="10" t="s">
        <x:v>262</x:v>
      </x:c>
      <x:c r="F1422" s="10">
        <x:v>2025</x:v>
      </x:c>
      <x:c r="G1422" s="10"/>
      <x:c r="H1422" s="10" t="s">
        <x:v>263</x:v>
      </x:c>
      <x:c r="I1422" s="10" t="s">
        <x:v>264</x:v>
      </x:c>
      <x:c r="J1422" s="10" t="s">
        <x:v>329</x:v>
      </x:c>
      <x:c r="K1422" s="10" t="s">
        <x:v>152</x:v>
      </x:c>
      <x:c r="L1422" s="10" t="s">
        <x:v>323</x:v>
      </x:c>
      <x:c r="M1422" s="10" t="s">
        <x:v>255</x:v>
      </x:c>
      <x:c r="N1422" s="13">
        <x:v>0.05</x:v>
      </x:c>
      <x:c r="O1422" s="13">
        <x:v>0.11111111110000001</x:v>
      </x:c>
      <x:c r="P1422" s="13">
        <x:v>5.5555556000000004E-3</x:v>
      </x:c>
      <x:c r="Q1422" s="11" t="b">
        <x:v>0</x:v>
      </x:c>
      <x:c r="R1422" s="10"/>
      <x:c r="S1422" s="10"/>
      <x:c r="T1422" s="12" t="n">
        <x:f t="shared" ca="1" si="96">(COUNTIF($D$1406:$D$1432,"&gt;"&amp;D1422)+(COUNTIF($D$1406:$D$1432,"="&amp;D1422)-1)/2)/26*100</x:f>
        <x:v>34.61538461538461</x:v>
      </x:c>
      <x:c r="U1422" s="12" t="n">
        <x:f t="shared" ca="1" si="97">T1422*N1422</x:f>
        <x:v>1.7307692307692308</x:v>
      </x:c>
      <x:c r="V1422" s="12" t="n">
        <x:f t="shared" ca="1" si="98">U1422/9</x:f>
        <x:v>0.19230769230769232</x:v>
      </x:c>
    </x:row>
    <x:row r="1423">
      <x:c r="A1423" s="10" t="s">
        <x:v>328</x:v>
      </x:c>
      <x:c r="B1423" s="10" t="s">
        <x:v>89</x:v>
      </x:c>
      <x:c r="C1423" s="10" t="s">
        <x:v>90</x:v>
      </x:c>
      <x:c r="D1423" s="12">
        <x:v>2.1000000000000001E-2</x:v>
      </x:c>
      <x:c r="E1423" s="10" t="s">
        <x:v>262</x:v>
      </x:c>
      <x:c r="F1423" s="10">
        <x:v>2025</x:v>
      </x:c>
      <x:c r="G1423" s="10"/>
      <x:c r="H1423" s="10" t="s">
        <x:v>263</x:v>
      </x:c>
      <x:c r="I1423" s="10" t="s">
        <x:v>264</x:v>
      </x:c>
      <x:c r="J1423" s="10" t="s">
        <x:v>329</x:v>
      </x:c>
      <x:c r="K1423" s="10" t="s">
        <x:v>152</x:v>
      </x:c>
      <x:c r="L1423" s="10" t="s">
        <x:v>323</x:v>
      </x:c>
      <x:c r="M1423" s="10" t="s">
        <x:v>255</x:v>
      </x:c>
      <x:c r="N1423" s="13">
        <x:v>0.05</x:v>
      </x:c>
      <x:c r="O1423" s="13">
        <x:v>0.11111111110000001</x:v>
      </x:c>
      <x:c r="P1423" s="13">
        <x:v>5.5555556000000004E-3</x:v>
      </x:c>
      <x:c r="Q1423" s="11" t="b">
        <x:v>0</x:v>
      </x:c>
      <x:c r="R1423" s="10"/>
      <x:c r="S1423" s="10"/>
      <x:c r="T1423" s="12" t="n">
        <x:f t="shared" ca="1" si="96">(COUNTIF($D$1406:$D$1432,"&gt;"&amp;D1423)+(COUNTIF($D$1406:$D$1432,"="&amp;D1423)-1)/2)/26*100</x:f>
        <x:v>80.76923076923077</x:v>
      </x:c>
      <x:c r="U1423" s="12" t="n">
        <x:f t="shared" ca="1" si="97">T1423*N1423</x:f>
        <x:v>4.038461538461539</x:v>
      </x:c>
      <x:c r="V1423" s="12" t="n">
        <x:f t="shared" ca="1" si="98">U1423/9</x:f>
        <x:v>0.4487179487179488</x:v>
      </x:c>
    </x:row>
    <x:row r="1424">
      <x:c r="A1424" s="10" t="s">
        <x:v>328</x:v>
      </x:c>
      <x:c r="B1424" s="10" t="s">
        <x:v>91</x:v>
      </x:c>
      <x:c r="C1424" s="10" t="s">
        <x:v>92</x:v>
      </x:c>
      <x:c r="D1424" s="12">
        <x:v>8.5000000000000006E-2</x:v>
      </x:c>
      <x:c r="E1424" s="10" t="s">
        <x:v>262</x:v>
      </x:c>
      <x:c r="F1424" s="10">
        <x:v>2025</x:v>
      </x:c>
      <x:c r="G1424" s="10"/>
      <x:c r="H1424" s="10" t="s">
        <x:v>263</x:v>
      </x:c>
      <x:c r="I1424" s="10" t="s">
        <x:v>264</x:v>
      </x:c>
      <x:c r="J1424" s="10" t="s">
        <x:v>329</x:v>
      </x:c>
      <x:c r="K1424" s="10" t="s">
        <x:v>152</x:v>
      </x:c>
      <x:c r="L1424" s="10" t="s">
        <x:v>323</x:v>
      </x:c>
      <x:c r="M1424" s="10" t="s">
        <x:v>255</x:v>
      </x:c>
      <x:c r="N1424" s="13">
        <x:v>0.05</x:v>
      </x:c>
      <x:c r="O1424" s="13">
        <x:v>0.11111111110000001</x:v>
      </x:c>
      <x:c r="P1424" s="13">
        <x:v>5.5555556000000004E-3</x:v>
      </x:c>
      <x:c r="Q1424" s="11" t="b">
        <x:v>0</x:v>
      </x:c>
      <x:c r="R1424" s="10"/>
      <x:c r="S1424" s="10"/>
      <x:c r="T1424" s="12" t="n">
        <x:f t="shared" ca="1" si="96">(COUNTIF($D$1406:$D$1432,"&gt;"&amp;D1424)+(COUNTIF($D$1406:$D$1432,"="&amp;D1424)-1)/2)/26*100</x:f>
        <x:v>50</x:v>
      </x:c>
      <x:c r="U1424" s="12" t="n">
        <x:f t="shared" ca="1" si="97">T1424*N1424</x:f>
        <x:v>2.5</x:v>
      </x:c>
      <x:c r="V1424" s="12" t="n">
        <x:f t="shared" ca="1" si="98">U1424/9</x:f>
        <x:v>0.2777777777777778</x:v>
      </x:c>
    </x:row>
    <x:row r="1425">
      <x:c r="A1425" s="10" t="s">
        <x:v>328</x:v>
      </x:c>
      <x:c r="B1425" s="10" t="s">
        <x:v>93</x:v>
      </x:c>
      <x:c r="C1425" s="10" t="s">
        <x:v>94</x:v>
      </x:c>
      <x:c r="D1425" s="12">
        <x:v>0.18099999999999999</x:v>
      </x:c>
      <x:c r="E1425" s="10" t="s">
        <x:v>262</x:v>
      </x:c>
      <x:c r="F1425" s="10">
        <x:v>2025</x:v>
      </x:c>
      <x:c r="G1425" s="10"/>
      <x:c r="H1425" s="10" t="s">
        <x:v>263</x:v>
      </x:c>
      <x:c r="I1425" s="10" t="s">
        <x:v>264</x:v>
      </x:c>
      <x:c r="J1425" s="10" t="s">
        <x:v>329</x:v>
      </x:c>
      <x:c r="K1425" s="10" t="s">
        <x:v>152</x:v>
      </x:c>
      <x:c r="L1425" s="10" t="s">
        <x:v>323</x:v>
      </x:c>
      <x:c r="M1425" s="10" t="s">
        <x:v>255</x:v>
      </x:c>
      <x:c r="N1425" s="13">
        <x:v>0.05</x:v>
      </x:c>
      <x:c r="O1425" s="13">
        <x:v>0.11111111110000001</x:v>
      </x:c>
      <x:c r="P1425" s="13">
        <x:v>5.5555556000000004E-3</x:v>
      </x:c>
      <x:c r="Q1425" s="11" t="b">
        <x:v>0</x:v>
      </x:c>
      <x:c r="R1425" s="10"/>
      <x:c r="S1425" s="10"/>
      <x:c r="T1425" s="12" t="n">
        <x:f t="shared" ca="1" si="96">(COUNTIF($D$1406:$D$1432,"&gt;"&amp;D1425)+(COUNTIF($D$1406:$D$1432,"="&amp;D1425)-1)/2)/26*100</x:f>
        <x:v>26.923076923076923</x:v>
      </x:c>
      <x:c r="U1425" s="12" t="n">
        <x:f t="shared" ca="1" si="97">T1425*N1425</x:f>
        <x:v>1.3461538461538463</x:v>
      </x:c>
      <x:c r="V1425" s="12" t="n">
        <x:f t="shared" ca="1" si="98">U1425/9</x:f>
        <x:v>0.1495726495726496</x:v>
      </x:c>
    </x:row>
    <x:row r="1426">
      <x:c r="A1426" s="10" t="s">
        <x:v>328</x:v>
      </x:c>
      <x:c r="B1426" s="10" t="s">
        <x:v>95</x:v>
      </x:c>
      <x:c r="C1426" s="10" t="s">
        <x:v>96</x:v>
      </x:c>
      <x:c r="D1426" s="12">
        <x:v>2.3E-2</x:v>
      </x:c>
      <x:c r="E1426" s="10" t="s">
        <x:v>262</x:v>
      </x:c>
      <x:c r="F1426" s="10">
        <x:v>2025</x:v>
      </x:c>
      <x:c r="G1426" s="10"/>
      <x:c r="H1426" s="10" t="s">
        <x:v>263</x:v>
      </x:c>
      <x:c r="I1426" s="10" t="s">
        <x:v>264</x:v>
      </x:c>
      <x:c r="J1426" s="10" t="s">
        <x:v>329</x:v>
      </x:c>
      <x:c r="K1426" s="10" t="s">
        <x:v>152</x:v>
      </x:c>
      <x:c r="L1426" s="10" t="s">
        <x:v>323</x:v>
      </x:c>
      <x:c r="M1426" s="10" t="s">
        <x:v>255</x:v>
      </x:c>
      <x:c r="N1426" s="13">
        <x:v>0.05</x:v>
      </x:c>
      <x:c r="O1426" s="13">
        <x:v>0.11111111110000001</x:v>
      </x:c>
      <x:c r="P1426" s="13">
        <x:v>5.5555556000000004E-3</x:v>
      </x:c>
      <x:c r="Q1426" s="11" t="b">
        <x:v>0</x:v>
      </x:c>
      <x:c r="R1426" s="10"/>
      <x:c r="S1426" s="10"/>
      <x:c r="T1426" s="12" t="n">
        <x:f t="shared" ca="1" si="96">(COUNTIF($D$1406:$D$1432,"&gt;"&amp;D1426)+(COUNTIF($D$1406:$D$1432,"="&amp;D1426)-1)/2)/26*100</x:f>
        <x:v>76.92307692307693</x:v>
      </x:c>
      <x:c r="U1426" s="12" t="n">
        <x:f t="shared" ca="1" si="97">T1426*N1426</x:f>
        <x:v>3.8461538461538467</x:v>
      </x:c>
      <x:c r="V1426" s="12" t="n">
        <x:f t="shared" ca="1" si="98">U1426/9</x:f>
        <x:v>0.4273504273504274</x:v>
      </x:c>
    </x:row>
    <x:row r="1427">
      <x:c r="A1427" s="10" t="s">
        <x:v>328</x:v>
      </x:c>
      <x:c r="B1427" s="10" t="s">
        <x:v>97</x:v>
      </x:c>
      <x:c r="C1427" s="10" t="s">
        <x:v>98</x:v>
      </x:c>
      <x:c r="D1427" s="12">
        <x:v>5.0999999999999997E-2</x:v>
      </x:c>
      <x:c r="E1427" s="10" t="s">
        <x:v>262</x:v>
      </x:c>
      <x:c r="F1427" s="10">
        <x:v>2025</x:v>
      </x:c>
      <x:c r="G1427" s="10"/>
      <x:c r="H1427" s="10" t="s">
        <x:v>263</x:v>
      </x:c>
      <x:c r="I1427" s="10" t="s">
        <x:v>264</x:v>
      </x:c>
      <x:c r="J1427" s="10" t="s">
        <x:v>329</x:v>
      </x:c>
      <x:c r="K1427" s="10" t="s">
        <x:v>152</x:v>
      </x:c>
      <x:c r="L1427" s="10" t="s">
        <x:v>323</x:v>
      </x:c>
      <x:c r="M1427" s="10" t="s">
        <x:v>255</x:v>
      </x:c>
      <x:c r="N1427" s="13">
        <x:v>0.05</x:v>
      </x:c>
      <x:c r="O1427" s="13">
        <x:v>0.11111111110000001</x:v>
      </x:c>
      <x:c r="P1427" s="13">
        <x:v>5.5555556000000004E-3</x:v>
      </x:c>
      <x:c r="Q1427" s="11" t="b">
        <x:v>0</x:v>
      </x:c>
      <x:c r="R1427" s="10"/>
      <x:c r="S1427" s="10"/>
      <x:c r="T1427" s="12" t="n">
        <x:f t="shared" ca="1" si="96">(COUNTIF($D$1406:$D$1432,"&gt;"&amp;D1427)+(COUNTIF($D$1406:$D$1432,"="&amp;D1427)-1)/2)/26*100</x:f>
        <x:v>61.53846153846154</x:v>
      </x:c>
      <x:c r="U1427" s="12" t="n">
        <x:f t="shared" ca="1" si="97">T1427*N1427</x:f>
        <x:v>3.076923076923077</x:v>
      </x:c>
      <x:c r="V1427" s="12" t="n">
        <x:f t="shared" ca="1" si="98">U1427/9</x:f>
        <x:v>0.3418803418803419</x:v>
      </x:c>
    </x:row>
    <x:row r="1428">
      <x:c r="A1428" s="10" t="s">
        <x:v>328</x:v>
      </x:c>
      <x:c r="B1428" s="10" t="s">
        <x:v>99</x:v>
      </x:c>
      <x:c r="C1428" s="10" t="s">
        <x:v>100</x:v>
      </x:c>
      <x:c r="D1428" s="12">
        <x:v>0.115</x:v>
      </x:c>
      <x:c r="E1428" s="10" t="s">
        <x:v>262</x:v>
      </x:c>
      <x:c r="F1428" s="10">
        <x:v>2025</x:v>
      </x:c>
      <x:c r="G1428" s="10"/>
      <x:c r="H1428" s="10" t="s">
        <x:v>263</x:v>
      </x:c>
      <x:c r="I1428" s="10" t="s">
        <x:v>264</x:v>
      </x:c>
      <x:c r="J1428" s="10" t="s">
        <x:v>329</x:v>
      </x:c>
      <x:c r="K1428" s="10" t="s">
        <x:v>152</x:v>
      </x:c>
      <x:c r="L1428" s="10" t="s">
        <x:v>323</x:v>
      </x:c>
      <x:c r="M1428" s="10" t="s">
        <x:v>255</x:v>
      </x:c>
      <x:c r="N1428" s="13">
        <x:v>0.05</x:v>
      </x:c>
      <x:c r="O1428" s="13">
        <x:v>0.11111111110000001</x:v>
      </x:c>
      <x:c r="P1428" s="13">
        <x:v>5.5555556000000004E-3</x:v>
      </x:c>
      <x:c r="Q1428" s="11" t="b">
        <x:v>0</x:v>
      </x:c>
      <x:c r="R1428" s="10"/>
      <x:c r="S1428" s="10"/>
      <x:c r="T1428" s="12" t="n">
        <x:f t="shared" ca="1" si="96">(COUNTIF($D$1406:$D$1432,"&gt;"&amp;D1428)+(COUNTIF($D$1406:$D$1432,"="&amp;D1428)-1)/2)/26*100</x:f>
        <x:v>38.46153846153847</x:v>
      </x:c>
      <x:c r="U1428" s="12" t="n">
        <x:f t="shared" ca="1" si="97">T1428*N1428</x:f>
        <x:v>1.9230769230769234</x:v>
      </x:c>
      <x:c r="V1428" s="12" t="n">
        <x:f t="shared" ca="1" si="98">U1428/9</x:f>
        <x:v>0.2136752136752137</x:v>
      </x:c>
    </x:row>
    <x:row r="1429">
      <x:c r="A1429" s="10" t="s">
        <x:v>328</x:v>
      </x:c>
      <x:c r="B1429" s="10" t="s">
        <x:v>101</x:v>
      </x:c>
      <x:c r="C1429" s="10" t="s">
        <x:v>102</x:v>
      </x:c>
      <x:c r="D1429" s="12">
        <x:v>0.31900000000000001</x:v>
      </x:c>
      <x:c r="E1429" s="10" t="s">
        <x:v>262</x:v>
      </x:c>
      <x:c r="F1429" s="10">
        <x:v>2025</x:v>
      </x:c>
      <x:c r="G1429" s="10"/>
      <x:c r="H1429" s="10" t="s">
        <x:v>263</x:v>
      </x:c>
      <x:c r="I1429" s="10" t="s">
        <x:v>264</x:v>
      </x:c>
      <x:c r="J1429" s="10" t="s">
        <x:v>329</x:v>
      </x:c>
      <x:c r="K1429" s="10" t="s">
        <x:v>152</x:v>
      </x:c>
      <x:c r="L1429" s="10" t="s">
        <x:v>323</x:v>
      </x:c>
      <x:c r="M1429" s="10" t="s">
        <x:v>255</x:v>
      </x:c>
      <x:c r="N1429" s="13">
        <x:v>0.05</x:v>
      </x:c>
      <x:c r="O1429" s="13">
        <x:v>0.11111111110000001</x:v>
      </x:c>
      <x:c r="P1429" s="13">
        <x:v>5.5555556000000004E-3</x:v>
      </x:c>
      <x:c r="Q1429" s="11" t="b">
        <x:v>0</x:v>
      </x:c>
      <x:c r="R1429" s="10"/>
      <x:c r="S1429" s="10"/>
      <x:c r="T1429" s="12" t="n">
        <x:f t="shared" ca="1" si="96">(COUNTIF($D$1406:$D$1432,"&gt;"&amp;D1429)+(COUNTIF($D$1406:$D$1432,"="&amp;D1429)-1)/2)/26*100</x:f>
        <x:v>3.8461538461538463</x:v>
      </x:c>
      <x:c r="U1429" s="12" t="n">
        <x:f t="shared" ca="1" si="97">T1429*N1429</x:f>
        <x:v>0.19230769230769232</x:v>
      </x:c>
      <x:c r="V1429" s="12" t="n">
        <x:f t="shared" ca="1" si="98">U1429/9</x:f>
        <x:v>0.021367521367521368</x:v>
      </x:c>
    </x:row>
    <x:row r="1430">
      <x:c r="A1430" s="10" t="s">
        <x:v>328</x:v>
      </x:c>
      <x:c r="B1430" s="10" t="s">
        <x:v>103</x:v>
      </x:c>
      <x:c r="C1430" s="10" t="s">
        <x:v>104</x:v>
      </x:c>
      <x:c r="D1430" s="12">
        <x:v>1.9E-2</x:v>
      </x:c>
      <x:c r="E1430" s="10" t="s">
        <x:v>262</x:v>
      </x:c>
      <x:c r="F1430" s="10">
        <x:v>2025</x:v>
      </x:c>
      <x:c r="G1430" s="10"/>
      <x:c r="H1430" s="10" t="s">
        <x:v>263</x:v>
      </x:c>
      <x:c r="I1430" s="10" t="s">
        <x:v>264</x:v>
      </x:c>
      <x:c r="J1430" s="10" t="s">
        <x:v>329</x:v>
      </x:c>
      <x:c r="K1430" s="10" t="s">
        <x:v>152</x:v>
      </x:c>
      <x:c r="L1430" s="10" t="s">
        <x:v>323</x:v>
      </x:c>
      <x:c r="M1430" s="10" t="s">
        <x:v>255</x:v>
      </x:c>
      <x:c r="N1430" s="13">
        <x:v>0.05</x:v>
      </x:c>
      <x:c r="O1430" s="13">
        <x:v>0.11111111110000001</x:v>
      </x:c>
      <x:c r="P1430" s="13">
        <x:v>5.5555556000000004E-3</x:v>
      </x:c>
      <x:c r="Q1430" s="11" t="b">
        <x:v>0</x:v>
      </x:c>
      <x:c r="R1430" s="10"/>
      <x:c r="S1430" s="10"/>
      <x:c r="T1430" s="12" t="n">
        <x:f t="shared" ca="1" si="96">(COUNTIF($D$1406:$D$1432,"&gt;"&amp;D1430)+(COUNTIF($D$1406:$D$1432,"="&amp;D1430)-1)/2)/26*100</x:f>
        <x:v>90.38461538461539</x:v>
      </x:c>
      <x:c r="U1430" s="12" t="n">
        <x:f t="shared" ca="1" si="97">T1430*N1430</x:f>
        <x:v>4.519230769230769</x:v>
      </x:c>
      <x:c r="V1430" s="12" t="n">
        <x:f t="shared" ca="1" si="98">U1430/9</x:f>
        <x:v>0.5021367521367521</x:v>
      </x:c>
    </x:row>
    <x:row r="1431">
      <x:c r="A1431" s="10" t="s">
        <x:v>328</x:v>
      </x:c>
      <x:c r="B1431" s="10" t="s">
        <x:v>105</x:v>
      </x:c>
      <x:c r="C1431" s="10" t="s">
        <x:v>106</x:v>
      </x:c>
      <x:c r="D1431" s="12">
        <x:v>6.4000000000000001E-2</x:v>
      </x:c>
      <x:c r="E1431" s="10" t="s">
        <x:v>262</x:v>
      </x:c>
      <x:c r="F1431" s="10">
        <x:v>2025</x:v>
      </x:c>
      <x:c r="G1431" s="10"/>
      <x:c r="H1431" s="10" t="s">
        <x:v>263</x:v>
      </x:c>
      <x:c r="I1431" s="10" t="s">
        <x:v>264</x:v>
      </x:c>
      <x:c r="J1431" s="10" t="s">
        <x:v>329</x:v>
      </x:c>
      <x:c r="K1431" s="10" t="s">
        <x:v>152</x:v>
      </x:c>
      <x:c r="L1431" s="10" t="s">
        <x:v>323</x:v>
      </x:c>
      <x:c r="M1431" s="10" t="s">
        <x:v>255</x:v>
      </x:c>
      <x:c r="N1431" s="13">
        <x:v>0.05</x:v>
      </x:c>
      <x:c r="O1431" s="13">
        <x:v>0.11111111110000001</x:v>
      </x:c>
      <x:c r="P1431" s="13">
        <x:v>5.5555556000000004E-3</x:v>
      </x:c>
      <x:c r="Q1431" s="11" t="b">
        <x:v>0</x:v>
      </x:c>
      <x:c r="R1431" s="10"/>
      <x:c r="S1431" s="10"/>
      <x:c r="T1431" s="12" t="n">
        <x:f t="shared" ca="1" si="96">(COUNTIF($D$1406:$D$1432,"&gt;"&amp;D1431)+(COUNTIF($D$1406:$D$1432,"="&amp;D1431)-1)/2)/26*100</x:f>
        <x:v>57.692307692307686</x:v>
      </x:c>
      <x:c r="U1431" s="12" t="n">
        <x:f t="shared" ca="1" si="97">T1431*N1431</x:f>
        <x:v>2.8846153846153846</x:v>
      </x:c>
      <x:c r="V1431" s="12" t="n">
        <x:f t="shared" ca="1" si="98">U1431/9</x:f>
        <x:v>0.3205128205128205</x:v>
      </x:c>
    </x:row>
    <x:row r="1432">
      <x:c r="A1432" s="10" t="s">
        <x:v>328</x:v>
      </x:c>
      <x:c r="B1432" s="10" t="s">
        <x:v>107</x:v>
      </x:c>
      <x:c r="C1432" s="10" t="s">
        <x:v>108</x:v>
      </x:c>
      <x:c r="D1432" s="12">
        <x:v>0.18</x:v>
      </x:c>
      <x:c r="E1432" s="10" t="s">
        <x:v>262</x:v>
      </x:c>
      <x:c r="F1432" s="10">
        <x:v>2025</x:v>
      </x:c>
      <x:c r="G1432" s="10"/>
      <x:c r="H1432" s="10" t="s">
        <x:v>263</x:v>
      </x:c>
      <x:c r="I1432" s="10" t="s">
        <x:v>264</x:v>
      </x:c>
      <x:c r="J1432" s="10" t="s">
        <x:v>329</x:v>
      </x:c>
      <x:c r="K1432" s="10" t="s">
        <x:v>152</x:v>
      </x:c>
      <x:c r="L1432" s="10" t="s">
        <x:v>323</x:v>
      </x:c>
      <x:c r="M1432" s="10" t="s">
        <x:v>255</x:v>
      </x:c>
      <x:c r="N1432" s="13">
        <x:v>0.05</x:v>
      </x:c>
      <x:c r="O1432" s="13">
        <x:v>0.11111111110000001</x:v>
      </x:c>
      <x:c r="P1432" s="13">
        <x:v>5.5555556000000004E-3</x:v>
      </x:c>
      <x:c r="Q1432" s="11" t="b">
        <x:v>0</x:v>
      </x:c>
      <x:c r="R1432" s="10"/>
      <x:c r="S1432" s="10"/>
      <x:c r="T1432" s="12" t="n">
        <x:f t="shared" ca="1" si="96">(COUNTIF($D$1406:$D$1432,"&gt;"&amp;D1432)+(COUNTIF($D$1406:$D$1432,"="&amp;D1432)-1)/2)/26*100</x:f>
        <x:v>30.76923076923077</x:v>
      </x:c>
      <x:c r="U1432" s="12" t="n">
        <x:f t="shared" ca="1" si="97">T1432*N1432</x:f>
        <x:v>1.5384615384615385</x:v>
      </x:c>
      <x:c r="V1432" s="12" t="n">
        <x:f t="shared" ca="1" si="98">U1432/9</x:f>
        <x:v>0.17094017094017094</x:v>
      </x:c>
    </x:row>
    <x:row r="1433">
      <x:c r="A1433" s="10" t="s">
        <x:v>330</x:v>
      </x:c>
      <x:c r="B1433" s="10" t="s">
        <x:v>48</x:v>
      </x:c>
      <x:c r="C1433" s="10" t="s">
        <x:v>49</x:v>
      </x:c>
      <x:c r="D1433" s="12">
        <x:v>89.642803850700005</x:v>
      </x:c>
      <x:c r="E1433" s="10" t="s">
        <x:v>331</x:v>
      </x:c>
      <x:c r="F1433" s="10">
        <x:v>2025</x:v>
      </x:c>
      <x:c r="G1433" s="10"/>
      <x:c r="H1433" s="10" t="s">
        <x:v>332</x:v>
      </x:c>
      <x:c r="I1433" s="10" t="s">
        <x:v>333</x:v>
      </x:c>
      <x:c r="J1433" s="10" t="s">
        <x:v>332</x:v>
      </x:c>
      <x:c r="K1433" s="10" t="s">
        <x:v>54</x:v>
      </x:c>
      <x:c r="L1433" s="10" t="s">
        <x:v>323</x:v>
      </x:c>
      <x:c r="M1433" s="10" t="s">
        <x:v>255</x:v>
      </x:c>
      <x:c r="N1433" s="13">
        <x:v>0.05</x:v>
      </x:c>
      <x:c r="O1433" s="13">
        <x:v>0.11111111110000001</x:v>
      </x:c>
      <x:c r="P1433" s="13">
        <x:v>5.5555556000000004E-3</x:v>
      </x:c>
      <x:c r="Q1433" s="11" t="b">
        <x:v>0</x:v>
      </x:c>
      <x:c r="R1433" s="10"/>
      <x:c r="S1433" s="10" t="s">
        <x:v>334</x:v>
      </x:c>
      <x:c r="T1433" s="12" t="n">
        <x:f t="shared" ref="T1433:T1459" ca="1" si="99">(COUNTIF($D$1433:$D$1459,"&lt;"&amp;D1433)+(COUNTIF($D$1433:$D$1459,"="&amp;D1433)-1)/2)/26*100</x:f>
        <x:v>46.15384615384615</x:v>
      </x:c>
      <x:c r="U1433" s="12" t="n">
        <x:f t="shared" ca="1" si="97">T1433*N1433</x:f>
        <x:v>2.307692307692308</x:v>
      </x:c>
      <x:c r="V1433" s="12" t="n">
        <x:f t="shared" ca="1" si="98">U1433/9</x:f>
        <x:v>0.25641025641025644</x:v>
      </x:c>
    </x:row>
    <x:row r="1434">
      <x:c r="A1434" s="10" t="s">
        <x:v>330</x:v>
      </x:c>
      <x:c r="B1434" s="10" t="s">
        <x:v>57</x:v>
      </x:c>
      <x:c r="C1434" s="10" t="s">
        <x:v>58</x:v>
      </x:c>
      <x:c r="D1434" s="12">
        <x:v>76.640596917899998</x:v>
      </x:c>
      <x:c r="E1434" s="10" t="s">
        <x:v>331</x:v>
      </x:c>
      <x:c r="F1434" s="10">
        <x:v>2025</x:v>
      </x:c>
      <x:c r="G1434" s="10"/>
      <x:c r="H1434" s="10" t="s">
        <x:v>332</x:v>
      </x:c>
      <x:c r="I1434" s="10" t="s">
        <x:v>333</x:v>
      </x:c>
      <x:c r="J1434" s="10" t="s">
        <x:v>332</x:v>
      </x:c>
      <x:c r="K1434" s="10" t="s">
        <x:v>54</x:v>
      </x:c>
      <x:c r="L1434" s="10" t="s">
        <x:v>323</x:v>
      </x:c>
      <x:c r="M1434" s="10" t="s">
        <x:v>255</x:v>
      </x:c>
      <x:c r="N1434" s="13">
        <x:v>0.05</x:v>
      </x:c>
      <x:c r="O1434" s="13">
        <x:v>0.11111111110000001</x:v>
      </x:c>
      <x:c r="P1434" s="13">
        <x:v>5.5555556000000004E-3</x:v>
      </x:c>
      <x:c r="Q1434" s="11" t="b">
        <x:v>0</x:v>
      </x:c>
      <x:c r="R1434" s="10"/>
      <x:c r="S1434" s="10" t="s">
        <x:v>334</x:v>
      </x:c>
      <x:c r="T1434" s="12" t="n">
        <x:f t="shared" ca="1" si="99">(COUNTIF($D$1433:$D$1459,"&lt;"&amp;D1434)+(COUNTIF($D$1433:$D$1459,"="&amp;D1434)-1)/2)/26*100</x:f>
        <x:v>19.230769230769234</x:v>
      </x:c>
      <x:c r="U1434" s="12" t="n">
        <x:f t="shared" ca="1" si="97">T1434*N1434</x:f>
        <x:v>0.9615384615384617</x:v>
      </x:c>
      <x:c r="V1434" s="12" t="n">
        <x:f t="shared" ca="1" si="98">U1434/9</x:f>
        <x:v>0.10683760683760685</x:v>
      </x:c>
    </x:row>
    <x:row r="1435">
      <x:c r="A1435" s="10" t="s">
        <x:v>330</x:v>
      </x:c>
      <x:c r="B1435" s="10" t="s">
        <x:v>59</x:v>
      </x:c>
      <x:c r="C1435" s="10" t="s">
        <x:v>60</x:v>
      </x:c>
      <x:c r="D1435" s="12">
        <x:v>62.908385323499999</x:v>
      </x:c>
      <x:c r="E1435" s="10" t="s">
        <x:v>331</x:v>
      </x:c>
      <x:c r="F1435" s="10">
        <x:v>2025</x:v>
      </x:c>
      <x:c r="G1435" s="10"/>
      <x:c r="H1435" s="10" t="s">
        <x:v>332</x:v>
      </x:c>
      <x:c r="I1435" s="10" t="s">
        <x:v>333</x:v>
      </x:c>
      <x:c r="J1435" s="10" t="s">
        <x:v>332</x:v>
      </x:c>
      <x:c r="K1435" s="10" t="s">
        <x:v>54</x:v>
      </x:c>
      <x:c r="L1435" s="10" t="s">
        <x:v>323</x:v>
      </x:c>
      <x:c r="M1435" s="10" t="s">
        <x:v>255</x:v>
      </x:c>
      <x:c r="N1435" s="13">
        <x:v>0.05</x:v>
      </x:c>
      <x:c r="O1435" s="13">
        <x:v>0.11111111110000001</x:v>
      </x:c>
      <x:c r="P1435" s="13">
        <x:v>5.5555556000000004E-3</x:v>
      </x:c>
      <x:c r="Q1435" s="11" t="b">
        <x:v>0</x:v>
      </x:c>
      <x:c r="R1435" s="10"/>
      <x:c r="S1435" s="10" t="s">
        <x:v>334</x:v>
      </x:c>
      <x:c r="T1435" s="12" t="n">
        <x:f t="shared" ca="1" si="99">(COUNTIF($D$1433:$D$1459,"&lt;"&amp;D1435)+(COUNTIF($D$1433:$D$1459,"="&amp;D1435)-1)/2)/26*100</x:f>
        <x:v>3.8461538461538463</x:v>
      </x:c>
      <x:c r="U1435" s="12" t="n">
        <x:f t="shared" ca="1" si="97">T1435*N1435</x:f>
        <x:v>0.19230769230769232</x:v>
      </x:c>
      <x:c r="V1435" s="12" t="n">
        <x:f t="shared" ca="1" si="98">U1435/9</x:f>
        <x:v>0.021367521367521368</x:v>
      </x:c>
    </x:row>
    <x:row r="1436">
      <x:c r="A1436" s="10" t="s">
        <x:v>330</x:v>
      </x:c>
      <x:c r="B1436" s="10" t="s">
        <x:v>61</x:v>
      </x:c>
      <x:c r="C1436" s="10" t="s">
        <x:v>62</x:v>
      </x:c>
      <x:c r="D1436" s="12">
        <x:v>94.589691053699994</x:v>
      </x:c>
      <x:c r="E1436" s="10" t="s">
        <x:v>331</x:v>
      </x:c>
      <x:c r="F1436" s="10">
        <x:v>2025</x:v>
      </x:c>
      <x:c r="G1436" s="10"/>
      <x:c r="H1436" s="10" t="s">
        <x:v>332</x:v>
      </x:c>
      <x:c r="I1436" s="10" t="s">
        <x:v>333</x:v>
      </x:c>
      <x:c r="J1436" s="10" t="s">
        <x:v>332</x:v>
      </x:c>
      <x:c r="K1436" s="10" t="s">
        <x:v>54</x:v>
      </x:c>
      <x:c r="L1436" s="10" t="s">
        <x:v>323</x:v>
      </x:c>
      <x:c r="M1436" s="10" t="s">
        <x:v>255</x:v>
      </x:c>
      <x:c r="N1436" s="13">
        <x:v>0.05</x:v>
      </x:c>
      <x:c r="O1436" s="13">
        <x:v>0.11111111110000001</x:v>
      </x:c>
      <x:c r="P1436" s="13">
        <x:v>5.5555556000000004E-3</x:v>
      </x:c>
      <x:c r="Q1436" s="11" t="b">
        <x:v>0</x:v>
      </x:c>
      <x:c r="R1436" s="10"/>
      <x:c r="S1436" s="10" t="s">
        <x:v>334</x:v>
      </x:c>
      <x:c r="T1436" s="12" t="n">
        <x:f t="shared" ca="1" si="99">(COUNTIF($D$1433:$D$1459,"&lt;"&amp;D1436)+(COUNTIF($D$1433:$D$1459,"="&amp;D1436)-1)/2)/26*100</x:f>
        <x:v>69.23076923076923</x:v>
      </x:c>
      <x:c r="U1436" s="12" t="n">
        <x:f t="shared" ca="1" si="97">T1436*N1436</x:f>
        <x:v>3.4615384615384617</x:v>
      </x:c>
      <x:c r="V1436" s="12" t="n">
        <x:f t="shared" ca="1" si="98">U1436/9</x:f>
        <x:v>0.38461538461538464</x:v>
      </x:c>
    </x:row>
    <x:row r="1437">
      <x:c r="A1437" s="10" t="s">
        <x:v>330</x:v>
      </x:c>
      <x:c r="B1437" s="10" t="s">
        <x:v>63</x:v>
      </x:c>
      <x:c r="C1437" s="10" t="s">
        <x:v>64</x:v>
      </x:c>
      <x:c r="D1437" s="12">
        <x:v>94.041835095400003</x:v>
      </x:c>
      <x:c r="E1437" s="10" t="s">
        <x:v>331</x:v>
      </x:c>
      <x:c r="F1437" s="10">
        <x:v>2025</x:v>
      </x:c>
      <x:c r="G1437" s="10"/>
      <x:c r="H1437" s="10" t="s">
        <x:v>332</x:v>
      </x:c>
      <x:c r="I1437" s="10" t="s">
        <x:v>333</x:v>
      </x:c>
      <x:c r="J1437" s="10" t="s">
        <x:v>332</x:v>
      </x:c>
      <x:c r="K1437" s="10" t="s">
        <x:v>54</x:v>
      </x:c>
      <x:c r="L1437" s="10" t="s">
        <x:v>323</x:v>
      </x:c>
      <x:c r="M1437" s="10" t="s">
        <x:v>255</x:v>
      </x:c>
      <x:c r="N1437" s="13">
        <x:v>0.05</x:v>
      </x:c>
      <x:c r="O1437" s="13">
        <x:v>0.11111111110000001</x:v>
      </x:c>
      <x:c r="P1437" s="13">
        <x:v>5.5555556000000004E-3</x:v>
      </x:c>
      <x:c r="Q1437" s="11" t="b">
        <x:v>0</x:v>
      </x:c>
      <x:c r="R1437" s="10"/>
      <x:c r="S1437" s="10" t="s">
        <x:v>334</x:v>
      </x:c>
      <x:c r="T1437" s="12" t="n">
        <x:f t="shared" ca="1" si="99">(COUNTIF($D$1433:$D$1459,"&lt;"&amp;D1437)+(COUNTIF($D$1433:$D$1459,"="&amp;D1437)-1)/2)/26*100</x:f>
        <x:v>61.53846153846154</x:v>
      </x:c>
      <x:c r="U1437" s="12" t="n">
        <x:f t="shared" ca="1" si="97">T1437*N1437</x:f>
        <x:v>3.076923076923077</x:v>
      </x:c>
      <x:c r="V1437" s="12" t="n">
        <x:f t="shared" ca="1" si="98">U1437/9</x:f>
        <x:v>0.3418803418803419</x:v>
      </x:c>
    </x:row>
    <x:row r="1438">
      <x:c r="A1438" s="10" t="s">
        <x:v>330</x:v>
      </x:c>
      <x:c r="B1438" s="10" t="s">
        <x:v>65</x:v>
      </x:c>
      <x:c r="C1438" s="10" t="s">
        <x:v>66</x:v>
      </x:c>
      <x:c r="D1438" s="12">
        <x:v>87.735178211499999</x:v>
      </x:c>
      <x:c r="E1438" s="10" t="s">
        <x:v>331</x:v>
      </x:c>
      <x:c r="F1438" s="10">
        <x:v>2025</x:v>
      </x:c>
      <x:c r="G1438" s="10"/>
      <x:c r="H1438" s="10" t="s">
        <x:v>332</x:v>
      </x:c>
      <x:c r="I1438" s="10" t="s">
        <x:v>333</x:v>
      </x:c>
      <x:c r="J1438" s="10" t="s">
        <x:v>332</x:v>
      </x:c>
      <x:c r="K1438" s="10" t="s">
        <x:v>54</x:v>
      </x:c>
      <x:c r="L1438" s="10" t="s">
        <x:v>323</x:v>
      </x:c>
      <x:c r="M1438" s="10" t="s">
        <x:v>255</x:v>
      </x:c>
      <x:c r="N1438" s="13">
        <x:v>0.05</x:v>
      </x:c>
      <x:c r="O1438" s="13">
        <x:v>0.11111111110000001</x:v>
      </x:c>
      <x:c r="P1438" s="13">
        <x:v>5.5555556000000004E-3</x:v>
      </x:c>
      <x:c r="Q1438" s="11" t="b">
        <x:v>0</x:v>
      </x:c>
      <x:c r="R1438" s="10"/>
      <x:c r="S1438" s="10" t="s">
        <x:v>334</x:v>
      </x:c>
      <x:c r="T1438" s="12" t="n">
        <x:f t="shared" ca="1" si="99">(COUNTIF($D$1433:$D$1459,"&lt;"&amp;D1438)+(COUNTIF($D$1433:$D$1459,"="&amp;D1438)-1)/2)/26*100</x:f>
        <x:v>42.30769230769231</x:v>
      </x:c>
      <x:c r="U1438" s="12" t="n">
        <x:f t="shared" ca="1" si="97">T1438*N1438</x:f>
        <x:v>2.1153846153846154</x:v>
      </x:c>
      <x:c r="V1438" s="12" t="n">
        <x:f t="shared" ca="1" si="98">U1438/9</x:f>
        <x:v>0.23504273504273504</x:v>
      </x:c>
    </x:row>
    <x:row r="1439">
      <x:c r="A1439" s="10" t="s">
        <x:v>330</x:v>
      </x:c>
      <x:c r="B1439" s="10" t="s">
        <x:v>67</x:v>
      </x:c>
      <x:c r="C1439" s="10" t="s">
        <x:v>68</x:v>
      </x:c>
      <x:c r="D1439" s="12">
        <x:v>91.9790083858</x:v>
      </x:c>
      <x:c r="E1439" s="10" t="s">
        <x:v>331</x:v>
      </x:c>
      <x:c r="F1439" s="10">
        <x:v>2025</x:v>
      </x:c>
      <x:c r="G1439" s="10"/>
      <x:c r="H1439" s="10" t="s">
        <x:v>332</x:v>
      </x:c>
      <x:c r="I1439" s="10" t="s">
        <x:v>333</x:v>
      </x:c>
      <x:c r="J1439" s="10" t="s">
        <x:v>332</x:v>
      </x:c>
      <x:c r="K1439" s="10" t="s">
        <x:v>54</x:v>
      </x:c>
      <x:c r="L1439" s="10" t="s">
        <x:v>323</x:v>
      </x:c>
      <x:c r="M1439" s="10" t="s">
        <x:v>255</x:v>
      </x:c>
      <x:c r="N1439" s="13">
        <x:v>0.05</x:v>
      </x:c>
      <x:c r="O1439" s="13">
        <x:v>0.11111111110000001</x:v>
      </x:c>
      <x:c r="P1439" s="13">
        <x:v>5.5555556000000004E-3</x:v>
      </x:c>
      <x:c r="Q1439" s="11" t="b">
        <x:v>0</x:v>
      </x:c>
      <x:c r="R1439" s="10"/>
      <x:c r="S1439" s="10" t="s">
        <x:v>334</x:v>
      </x:c>
      <x:c r="T1439" s="12" t="n">
        <x:f t="shared" ca="1" si="99">(COUNTIF($D$1433:$D$1459,"&lt;"&amp;D1439)+(COUNTIF($D$1433:$D$1459,"="&amp;D1439)-1)/2)/26*100</x:f>
        <x:v>53.84615384615385</x:v>
      </x:c>
      <x:c r="U1439" s="12" t="n">
        <x:f t="shared" ca="1" si="97">T1439*N1439</x:f>
        <x:v>2.6923076923076925</x:v>
      </x:c>
      <x:c r="V1439" s="12" t="n">
        <x:f t="shared" ca="1" si="98">U1439/9</x:f>
        <x:v>0.2991452991452992</x:v>
      </x:c>
    </x:row>
    <x:row r="1440">
      <x:c r="A1440" s="10" t="s">
        <x:v>330</x:v>
      </x:c>
      <x:c r="B1440" s="10" t="s">
        <x:v>69</x:v>
      </x:c>
      <x:c r="C1440" s="10" t="s">
        <x:v>70</x:v>
      </x:c>
      <x:c r="D1440" s="12">
        <x:v>94.189765458400004</x:v>
      </x:c>
      <x:c r="E1440" s="10" t="s">
        <x:v>331</x:v>
      </x:c>
      <x:c r="F1440" s="10">
        <x:v>2025</x:v>
      </x:c>
      <x:c r="G1440" s="10"/>
      <x:c r="H1440" s="10" t="s">
        <x:v>332</x:v>
      </x:c>
      <x:c r="I1440" s="10" t="s">
        <x:v>333</x:v>
      </x:c>
      <x:c r="J1440" s="10" t="s">
        <x:v>332</x:v>
      </x:c>
      <x:c r="K1440" s="10" t="s">
        <x:v>54</x:v>
      </x:c>
      <x:c r="L1440" s="10" t="s">
        <x:v>323</x:v>
      </x:c>
      <x:c r="M1440" s="10" t="s">
        <x:v>255</x:v>
      </x:c>
      <x:c r="N1440" s="13">
        <x:v>0.05</x:v>
      </x:c>
      <x:c r="O1440" s="13">
        <x:v>0.11111111110000001</x:v>
      </x:c>
      <x:c r="P1440" s="13">
        <x:v>5.5555556000000004E-3</x:v>
      </x:c>
      <x:c r="Q1440" s="11" t="b">
        <x:v>0</x:v>
      </x:c>
      <x:c r="R1440" s="10"/>
      <x:c r="S1440" s="10" t="s">
        <x:v>334</x:v>
      </x:c>
      <x:c r="T1440" s="12" t="n">
        <x:f t="shared" ca="1" si="99">(COUNTIF($D$1433:$D$1459,"&lt;"&amp;D1440)+(COUNTIF($D$1433:$D$1459,"="&amp;D1440)-1)/2)/26*100</x:f>
        <x:v>65.38461538461539</x:v>
      </x:c>
      <x:c r="U1440" s="12" t="n">
        <x:f t="shared" ca="1" si="97">T1440*N1440</x:f>
        <x:v>3.2692307692307696</x:v>
      </x:c>
      <x:c r="V1440" s="12" t="n">
        <x:f t="shared" ca="1" si="98">U1440/9</x:f>
        <x:v>0.3632478632478633</x:v>
      </x:c>
    </x:row>
    <x:row r="1441">
      <x:c r="A1441" s="10" t="s">
        <x:v>330</x:v>
      </x:c>
      <x:c r="B1441" s="10" t="s">
        <x:v>71</x:v>
      </x:c>
      <x:c r="C1441" s="10" t="s">
        <x:v>72</x:v>
      </x:c>
      <x:c r="D1441" s="12">
        <x:v>61.185785524899998</x:v>
      </x:c>
      <x:c r="E1441" s="10" t="s">
        <x:v>331</x:v>
      </x:c>
      <x:c r="F1441" s="10">
        <x:v>2025</x:v>
      </x:c>
      <x:c r="G1441" s="10"/>
      <x:c r="H1441" s="10" t="s">
        <x:v>332</x:v>
      </x:c>
      <x:c r="I1441" s="10" t="s">
        <x:v>333</x:v>
      </x:c>
      <x:c r="J1441" s="10" t="s">
        <x:v>332</x:v>
      </x:c>
      <x:c r="K1441" s="10" t="s">
        <x:v>54</x:v>
      </x:c>
      <x:c r="L1441" s="10" t="s">
        <x:v>323</x:v>
      </x:c>
      <x:c r="M1441" s="10" t="s">
        <x:v>255</x:v>
      </x:c>
      <x:c r="N1441" s="13">
        <x:v>0.05</x:v>
      </x:c>
      <x:c r="O1441" s="13">
        <x:v>0.11111111110000001</x:v>
      </x:c>
      <x:c r="P1441" s="13">
        <x:v>5.5555556000000004E-3</x:v>
      </x:c>
      <x:c r="Q1441" s="11" t="b">
        <x:v>0</x:v>
      </x:c>
      <x:c r="R1441" s="10"/>
      <x:c r="S1441" s="10" t="s">
        <x:v>334</x:v>
      </x:c>
      <x:c r="T1441" s="12" t="n">
        <x:f t="shared" ca="1" si="99">(COUNTIF($D$1433:$D$1459,"&lt;"&amp;D1441)+(COUNTIF($D$1433:$D$1459,"="&amp;D1441)-1)/2)/26*100</x:f>
        <x:v>0</x:v>
      </x:c>
      <x:c r="U1441" s="12" t="n">
        <x:f t="shared" ca="1" si="97">T1441*N1441</x:f>
        <x:v>0</x:v>
      </x:c>
      <x:c r="V1441" s="12" t="n">
        <x:f t="shared" ca="1" si="98">U1441/9</x:f>
        <x:v>0</x:v>
      </x:c>
    </x:row>
    <x:row r="1442">
      <x:c r="A1442" s="10" t="s">
        <x:v>330</x:v>
      </x:c>
      <x:c r="B1442" s="10" t="s">
        <x:v>73</x:v>
      </x:c>
      <x:c r="C1442" s="10" t="s">
        <x:v>74</x:v>
      </x:c>
      <x:c r="D1442" s="12">
        <x:v>95.629728959399998</x:v>
      </x:c>
      <x:c r="E1442" s="10" t="s">
        <x:v>331</x:v>
      </x:c>
      <x:c r="F1442" s="10">
        <x:v>2025</x:v>
      </x:c>
      <x:c r="G1442" s="10"/>
      <x:c r="H1442" s="10" t="s">
        <x:v>332</x:v>
      </x:c>
      <x:c r="I1442" s="10" t="s">
        <x:v>333</x:v>
      </x:c>
      <x:c r="J1442" s="10" t="s">
        <x:v>332</x:v>
      </x:c>
      <x:c r="K1442" s="10" t="s">
        <x:v>54</x:v>
      </x:c>
      <x:c r="L1442" s="10" t="s">
        <x:v>323</x:v>
      </x:c>
      <x:c r="M1442" s="10" t="s">
        <x:v>255</x:v>
      </x:c>
      <x:c r="N1442" s="13">
        <x:v>0.05</x:v>
      </x:c>
      <x:c r="O1442" s="13">
        <x:v>0.11111111110000001</x:v>
      </x:c>
      <x:c r="P1442" s="13">
        <x:v>5.5555556000000004E-3</x:v>
      </x:c>
      <x:c r="Q1442" s="11" t="b">
        <x:v>0</x:v>
      </x:c>
      <x:c r="R1442" s="10"/>
      <x:c r="S1442" s="10" t="s">
        <x:v>334</x:v>
      </x:c>
      <x:c r="T1442" s="12" t="n">
        <x:f t="shared" ca="1" si="99">(COUNTIF($D$1433:$D$1459,"&lt;"&amp;D1442)+(COUNTIF($D$1433:$D$1459,"="&amp;D1442)-1)/2)/26*100</x:f>
        <x:v>80.76923076923077</x:v>
      </x:c>
      <x:c r="U1442" s="12" t="n">
        <x:f t="shared" ca="1" si="97">T1442*N1442</x:f>
        <x:v>4.038461538461539</x:v>
      </x:c>
      <x:c r="V1442" s="12" t="n">
        <x:f t="shared" ca="1" si="98">U1442/9</x:f>
        <x:v>0.4487179487179488</x:v>
      </x:c>
    </x:row>
    <x:row r="1443">
      <x:c r="A1443" s="10" t="s">
        <x:v>330</x:v>
      </x:c>
      <x:c r="B1443" s="10" t="s">
        <x:v>75</x:v>
      </x:c>
      <x:c r="C1443" s="10" t="s">
        <x:v>76</x:v>
      </x:c>
      <x:c r="D1443" s="12">
        <x:v>77.907850487399998</x:v>
      </x:c>
      <x:c r="E1443" s="10" t="s">
        <x:v>331</x:v>
      </x:c>
      <x:c r="F1443" s="10">
        <x:v>2025</x:v>
      </x:c>
      <x:c r="G1443" s="10"/>
      <x:c r="H1443" s="10" t="s">
        <x:v>332</x:v>
      </x:c>
      <x:c r="I1443" s="10" t="s">
        <x:v>333</x:v>
      </x:c>
      <x:c r="J1443" s="10" t="s">
        <x:v>332</x:v>
      </x:c>
      <x:c r="K1443" s="10" t="s">
        <x:v>54</x:v>
      </x:c>
      <x:c r="L1443" s="10" t="s">
        <x:v>323</x:v>
      </x:c>
      <x:c r="M1443" s="10" t="s">
        <x:v>255</x:v>
      </x:c>
      <x:c r="N1443" s="13">
        <x:v>0.05</x:v>
      </x:c>
      <x:c r="O1443" s="13">
        <x:v>0.11111111110000001</x:v>
      </x:c>
      <x:c r="P1443" s="13">
        <x:v>5.5555556000000004E-3</x:v>
      </x:c>
      <x:c r="Q1443" s="11" t="b">
        <x:v>0</x:v>
      </x:c>
      <x:c r="R1443" s="10"/>
      <x:c r="S1443" s="10" t="s">
        <x:v>334</x:v>
      </x:c>
      <x:c r="T1443" s="12" t="n">
        <x:f t="shared" ca="1" si="99">(COUNTIF($D$1433:$D$1459,"&lt;"&amp;D1443)+(COUNTIF($D$1433:$D$1459,"="&amp;D1443)-1)/2)/26*100</x:f>
        <x:v>26.923076923076923</x:v>
      </x:c>
      <x:c r="U1443" s="12" t="n">
        <x:f t="shared" ca="1" si="97">T1443*N1443</x:f>
        <x:v>1.3461538461538463</x:v>
      </x:c>
      <x:c r="V1443" s="12" t="n">
        <x:f t="shared" ca="1" si="98">U1443/9</x:f>
        <x:v>0.1495726495726496</x:v>
      </x:c>
    </x:row>
    <x:row r="1444">
      <x:c r="A1444" s="10" t="s">
        <x:v>330</x:v>
      </x:c>
      <x:c r="B1444" s="10" t="s">
        <x:v>77</x:v>
      </x:c>
      <x:c r="C1444" s="10" t="s">
        <x:v>78</x:v>
      </x:c>
      <x:c r="D1444" s="12">
        <x:v>100</x:v>
      </x:c>
      <x:c r="E1444" s="10" t="s">
        <x:v>331</x:v>
      </x:c>
      <x:c r="F1444" s="10">
        <x:v>2025</x:v>
      </x:c>
      <x:c r="G1444" s="10"/>
      <x:c r="H1444" s="10" t="s">
        <x:v>332</x:v>
      </x:c>
      <x:c r="I1444" s="10" t="s">
        <x:v>333</x:v>
      </x:c>
      <x:c r="J1444" s="10" t="s">
        <x:v>332</x:v>
      </x:c>
      <x:c r="K1444" s="10" t="s">
        <x:v>54</x:v>
      </x:c>
      <x:c r="L1444" s="10" t="s">
        <x:v>323</x:v>
      </x:c>
      <x:c r="M1444" s="10" t="s">
        <x:v>255</x:v>
      </x:c>
      <x:c r="N1444" s="13">
        <x:v>0.05</x:v>
      </x:c>
      <x:c r="O1444" s="13">
        <x:v>0.11111111110000001</x:v>
      </x:c>
      <x:c r="P1444" s="13">
        <x:v>5.5555556000000004E-3</x:v>
      </x:c>
      <x:c r="Q1444" s="11" t="b">
        <x:v>0</x:v>
      </x:c>
      <x:c r="R1444" s="10"/>
      <x:c r="S1444" s="10" t="s">
        <x:v>334</x:v>
      </x:c>
      <x:c r="T1444" s="12" t="n">
        <x:f t="shared" ca="1" si="99">(COUNTIF($D$1433:$D$1459,"&lt;"&amp;D1444)+(COUNTIF($D$1433:$D$1459,"="&amp;D1444)-1)/2)/26*100</x:f>
        <x:v>100</x:v>
      </x:c>
      <x:c r="U1444" s="12" t="n">
        <x:f t="shared" ca="1" si="97">T1444*N1444</x:f>
        <x:v>5</x:v>
      </x:c>
      <x:c r="V1444" s="12" t="n">
        <x:f t="shared" ca="1" si="98">U1444/9</x:f>
        <x:v>0.5555555555555556</x:v>
      </x:c>
    </x:row>
    <x:row r="1445">
      <x:c r="A1445" s="10" t="s">
        <x:v>330</x:v>
      </x:c>
      <x:c r="B1445" s="10" t="s">
        <x:v>79</x:v>
      </x:c>
      <x:c r="C1445" s="10" t="s">
        <x:v>80</x:v>
      </x:c>
      <x:c r="D1445" s="12">
        <x:v>73.460193835300004</x:v>
      </x:c>
      <x:c r="E1445" s="10" t="s">
        <x:v>331</x:v>
      </x:c>
      <x:c r="F1445" s="10">
        <x:v>2025</x:v>
      </x:c>
      <x:c r="G1445" s="10"/>
      <x:c r="H1445" s="10" t="s">
        <x:v>332</x:v>
      </x:c>
      <x:c r="I1445" s="10" t="s">
        <x:v>333</x:v>
      </x:c>
      <x:c r="J1445" s="10" t="s">
        <x:v>332</x:v>
      </x:c>
      <x:c r="K1445" s="10" t="s">
        <x:v>54</x:v>
      </x:c>
      <x:c r="L1445" s="10" t="s">
        <x:v>323</x:v>
      </x:c>
      <x:c r="M1445" s="10" t="s">
        <x:v>255</x:v>
      </x:c>
      <x:c r="N1445" s="13">
        <x:v>0.05</x:v>
      </x:c>
      <x:c r="O1445" s="13">
        <x:v>0.11111111110000001</x:v>
      </x:c>
      <x:c r="P1445" s="13">
        <x:v>5.5555556000000004E-3</x:v>
      </x:c>
      <x:c r="Q1445" s="11" t="b">
        <x:v>0</x:v>
      </x:c>
      <x:c r="R1445" s="10"/>
      <x:c r="S1445" s="10" t="s">
        <x:v>334</x:v>
      </x:c>
      <x:c r="T1445" s="12" t="n">
        <x:f t="shared" ca="1" si="99">(COUNTIF($D$1433:$D$1459,"&lt;"&amp;D1445)+(COUNTIF($D$1433:$D$1459,"="&amp;D1445)-1)/2)/26*100</x:f>
        <x:v>11.538461538461538</x:v>
      </x:c>
      <x:c r="U1445" s="12" t="n">
        <x:f t="shared" ca="1" si="97">T1445*N1445</x:f>
        <x:v>0.576923076923077</x:v>
      </x:c>
      <x:c r="V1445" s="12" t="n">
        <x:f t="shared" ca="1" si="98">U1445/9</x:f>
        <x:v>0.06410256410256411</x:v>
      </x:c>
    </x:row>
    <x:row r="1446">
      <x:c r="A1446" s="10" t="s">
        <x:v>330</x:v>
      </x:c>
      <x:c r="B1446" s="10" t="s">
        <x:v>81</x:v>
      </x:c>
      <x:c r="C1446" s="10" t="s">
        <x:v>82</x:v>
      </x:c>
      <x:c r="D1446" s="12">
        <x:v>78.401187310599994</x:v>
      </x:c>
      <x:c r="E1446" s="10" t="s">
        <x:v>331</x:v>
      </x:c>
      <x:c r="F1446" s="10">
        <x:v>2025</x:v>
      </x:c>
      <x:c r="G1446" s="10"/>
      <x:c r="H1446" s="10" t="s">
        <x:v>332</x:v>
      </x:c>
      <x:c r="I1446" s="10" t="s">
        <x:v>333</x:v>
      </x:c>
      <x:c r="J1446" s="10" t="s">
        <x:v>332</x:v>
      </x:c>
      <x:c r="K1446" s="10" t="s">
        <x:v>54</x:v>
      </x:c>
      <x:c r="L1446" s="10" t="s">
        <x:v>323</x:v>
      </x:c>
      <x:c r="M1446" s="10" t="s">
        <x:v>255</x:v>
      </x:c>
      <x:c r="N1446" s="13">
        <x:v>0.05</x:v>
      </x:c>
      <x:c r="O1446" s="13">
        <x:v>0.11111111110000001</x:v>
      </x:c>
      <x:c r="P1446" s="13">
        <x:v>5.5555556000000004E-3</x:v>
      </x:c>
      <x:c r="Q1446" s="11" t="b">
        <x:v>0</x:v>
      </x:c>
      <x:c r="R1446" s="10"/>
      <x:c r="S1446" s="10" t="s">
        <x:v>334</x:v>
      </x:c>
      <x:c r="T1446" s="12" t="n">
        <x:f t="shared" ca="1" si="99">(COUNTIF($D$1433:$D$1459,"&lt;"&amp;D1446)+(COUNTIF($D$1433:$D$1459,"="&amp;D1446)-1)/2)/26*100</x:f>
        <x:v>30.76923076923077</x:v>
      </x:c>
      <x:c r="U1446" s="12" t="n">
        <x:f t="shared" ca="1" si="97">T1446*N1446</x:f>
        <x:v>1.5384615384615385</x:v>
      </x:c>
      <x:c r="V1446" s="12" t="n">
        <x:f t="shared" ca="1" si="98">U1446/9</x:f>
        <x:v>0.17094017094017094</x:v>
      </x:c>
    </x:row>
    <x:row r="1447">
      <x:c r="A1447" s="10" t="s">
        <x:v>330</x:v>
      </x:c>
      <x:c r="B1447" s="10" t="s">
        <x:v>83</x:v>
      </x:c>
      <x:c r="C1447" s="10" t="s">
        <x:v>84</x:v>
      </x:c>
      <x:c r="D1447" s="12">
        <x:v>96.001964661000002</x:v>
      </x:c>
      <x:c r="E1447" s="10" t="s">
        <x:v>331</x:v>
      </x:c>
      <x:c r="F1447" s="10">
        <x:v>2025</x:v>
      </x:c>
      <x:c r="G1447" s="10"/>
      <x:c r="H1447" s="10" t="s">
        <x:v>332</x:v>
      </x:c>
      <x:c r="I1447" s="10" t="s">
        <x:v>333</x:v>
      </x:c>
      <x:c r="J1447" s="10" t="s">
        <x:v>332</x:v>
      </x:c>
      <x:c r="K1447" s="10" t="s">
        <x:v>54</x:v>
      </x:c>
      <x:c r="L1447" s="10" t="s">
        <x:v>323</x:v>
      </x:c>
      <x:c r="M1447" s="10" t="s">
        <x:v>255</x:v>
      </x:c>
      <x:c r="N1447" s="13">
        <x:v>0.05</x:v>
      </x:c>
      <x:c r="O1447" s="13">
        <x:v>0.11111111110000001</x:v>
      </x:c>
      <x:c r="P1447" s="13">
        <x:v>5.5555556000000004E-3</x:v>
      </x:c>
      <x:c r="Q1447" s="11" t="b">
        <x:v>0</x:v>
      </x:c>
      <x:c r="R1447" s="10"/>
      <x:c r="S1447" s="10" t="s">
        <x:v>334</x:v>
      </x:c>
      <x:c r="T1447" s="12" t="n">
        <x:f t="shared" ca="1" si="99">(COUNTIF($D$1433:$D$1459,"&lt;"&amp;D1447)+(COUNTIF($D$1433:$D$1459,"="&amp;D1447)-1)/2)/26*100</x:f>
        <x:v>88.46153846153845</x:v>
      </x:c>
      <x:c r="U1447" s="12" t="n">
        <x:f t="shared" ca="1" si="97">T1447*N1447</x:f>
        <x:v>4.4230769230769225</x:v>
      </x:c>
      <x:c r="V1447" s="12" t="n">
        <x:f t="shared" ca="1" si="98">U1447/9</x:f>
        <x:v>0.4914529914529914</x:v>
      </x:c>
    </x:row>
    <x:row r="1448">
      <x:c r="A1448" s="10" t="s">
        <x:v>330</x:v>
      </x:c>
      <x:c r="B1448" s="10" t="s">
        <x:v>85</x:v>
      </x:c>
      <x:c r="C1448" s="10" t="s">
        <x:v>86</x:v>
      </x:c>
      <x:c r="D1448" s="12">
        <x:v>95.638474295199998</x:v>
      </x:c>
      <x:c r="E1448" s="10" t="s">
        <x:v>331</x:v>
      </x:c>
      <x:c r="F1448" s="10">
        <x:v>2025</x:v>
      </x:c>
      <x:c r="G1448" s="10"/>
      <x:c r="H1448" s="10" t="s">
        <x:v>332</x:v>
      </x:c>
      <x:c r="I1448" s="10" t="s">
        <x:v>333</x:v>
      </x:c>
      <x:c r="J1448" s="10" t="s">
        <x:v>332</x:v>
      </x:c>
      <x:c r="K1448" s="10" t="s">
        <x:v>54</x:v>
      </x:c>
      <x:c r="L1448" s="10" t="s">
        <x:v>323</x:v>
      </x:c>
      <x:c r="M1448" s="10" t="s">
        <x:v>255</x:v>
      </x:c>
      <x:c r="N1448" s="13">
        <x:v>0.05</x:v>
      </x:c>
      <x:c r="O1448" s="13">
        <x:v>0.11111111110000001</x:v>
      </x:c>
      <x:c r="P1448" s="13">
        <x:v>5.5555556000000004E-3</x:v>
      </x:c>
      <x:c r="Q1448" s="11" t="b">
        <x:v>0</x:v>
      </x:c>
      <x:c r="R1448" s="10"/>
      <x:c r="S1448" s="10" t="s">
        <x:v>334</x:v>
      </x:c>
      <x:c r="T1448" s="12" t="n">
        <x:f t="shared" ca="1" si="99">(COUNTIF($D$1433:$D$1459,"&lt;"&amp;D1448)+(COUNTIF($D$1433:$D$1459,"="&amp;D1448)-1)/2)/26*100</x:f>
        <x:v>84.61538461538461</x:v>
      </x:c>
      <x:c r="U1448" s="12" t="n">
        <x:f t="shared" ca="1" si="97">T1448*N1448</x:f>
        <x:v>4.230769230769231</x:v>
      </x:c>
      <x:c r="V1448" s="12" t="n">
        <x:f t="shared" ca="1" si="98">U1448/9</x:f>
        <x:v>0.4700854700854701</x:v>
      </x:c>
    </x:row>
    <x:row r="1449">
      <x:c r="A1449" s="10" t="s">
        <x:v>330</x:v>
      </x:c>
      <x:c r="B1449" s="10" t="s">
        <x:v>87</x:v>
      </x:c>
      <x:c r="C1449" s="10" t="s">
        <x:v>88</x:v>
      </x:c>
      <x:c r="D1449" s="12">
        <x:v>98.027718550100005</x:v>
      </x:c>
      <x:c r="E1449" s="10" t="s">
        <x:v>331</x:v>
      </x:c>
      <x:c r="F1449" s="10">
        <x:v>2025</x:v>
      </x:c>
      <x:c r="G1449" s="10"/>
      <x:c r="H1449" s="10" t="s">
        <x:v>332</x:v>
      </x:c>
      <x:c r="I1449" s="10" t="s">
        <x:v>333</x:v>
      </x:c>
      <x:c r="J1449" s="10" t="s">
        <x:v>332</x:v>
      </x:c>
      <x:c r="K1449" s="10" t="s">
        <x:v>54</x:v>
      </x:c>
      <x:c r="L1449" s="10" t="s">
        <x:v>323</x:v>
      </x:c>
      <x:c r="M1449" s="10" t="s">
        <x:v>255</x:v>
      </x:c>
      <x:c r="N1449" s="13">
        <x:v>0.05</x:v>
      </x:c>
      <x:c r="O1449" s="13">
        <x:v>0.11111111110000001</x:v>
      </x:c>
      <x:c r="P1449" s="13">
        <x:v>5.5555556000000004E-3</x:v>
      </x:c>
      <x:c r="Q1449" s="11" t="b">
        <x:v>0</x:v>
      </x:c>
      <x:c r="R1449" s="10"/>
      <x:c r="S1449" s="10" t="s">
        <x:v>334</x:v>
      </x:c>
      <x:c r="T1449" s="12" t="n">
        <x:f t="shared" ca="1" si="99">(COUNTIF($D$1433:$D$1459,"&lt;"&amp;D1449)+(COUNTIF($D$1433:$D$1459,"="&amp;D1449)-1)/2)/26*100</x:f>
        <x:v>96.15384615384616</x:v>
      </x:c>
      <x:c r="U1449" s="12" t="n">
        <x:f t="shared" ca="1" si="97">T1449*N1449</x:f>
        <x:v>4.807692307692308</x:v>
      </x:c>
      <x:c r="V1449" s="12" t="n">
        <x:f t="shared" ca="1" si="98">U1449/9</x:f>
        <x:v>0.5341880341880343</x:v>
      </x:c>
    </x:row>
    <x:row r="1450">
      <x:c r="A1450" s="10" t="s">
        <x:v>330</x:v>
      </x:c>
      <x:c r="B1450" s="10" t="s">
        <x:v>89</x:v>
      </x:c>
      <x:c r="C1450" s="10" t="s">
        <x:v>90</x:v>
      </x:c>
      <x:c r="D1450" s="12">
        <x:v>83.965124411299996</x:v>
      </x:c>
      <x:c r="E1450" s="10" t="s">
        <x:v>331</x:v>
      </x:c>
      <x:c r="F1450" s="10">
        <x:v>2025</x:v>
      </x:c>
      <x:c r="G1450" s="10"/>
      <x:c r="H1450" s="10" t="s">
        <x:v>332</x:v>
      </x:c>
      <x:c r="I1450" s="10" t="s">
        <x:v>333</x:v>
      </x:c>
      <x:c r="J1450" s="10" t="s">
        <x:v>332</x:v>
      </x:c>
      <x:c r="K1450" s="10" t="s">
        <x:v>54</x:v>
      </x:c>
      <x:c r="L1450" s="10" t="s">
        <x:v>323</x:v>
      </x:c>
      <x:c r="M1450" s="10" t="s">
        <x:v>255</x:v>
      </x:c>
      <x:c r="N1450" s="13">
        <x:v>0.05</x:v>
      </x:c>
      <x:c r="O1450" s="13">
        <x:v>0.11111111110000001</x:v>
      </x:c>
      <x:c r="P1450" s="13">
        <x:v>5.5555556000000004E-3</x:v>
      </x:c>
      <x:c r="Q1450" s="11" t="b">
        <x:v>0</x:v>
      </x:c>
      <x:c r="R1450" s="10"/>
      <x:c r="S1450" s="10" t="s">
        <x:v>334</x:v>
      </x:c>
      <x:c r="T1450" s="12" t="n">
        <x:f t="shared" ca="1" si="99">(COUNTIF($D$1433:$D$1459,"&lt;"&amp;D1450)+(COUNTIF($D$1433:$D$1459,"="&amp;D1450)-1)/2)/26*100</x:f>
        <x:v>38.46153846153847</x:v>
      </x:c>
      <x:c r="U1450" s="12" t="n">
        <x:f t="shared" ca="1" si="97">T1450*N1450</x:f>
        <x:v>1.9230769230769234</x:v>
      </x:c>
      <x:c r="V1450" s="12" t="n">
        <x:f t="shared" ca="1" si="98">U1450/9</x:f>
        <x:v>0.2136752136752137</x:v>
      </x:c>
    </x:row>
    <x:row r="1451">
      <x:c r="A1451" s="10" t="s">
        <x:v>330</x:v>
      </x:c>
      <x:c r="B1451" s="10" t="s">
        <x:v>91</x:v>
      </x:c>
      <x:c r="C1451" s="10" t="s">
        <x:v>92</x:v>
      </x:c>
      <x:c r="D1451" s="12">
        <x:v>92.892148133999996</x:v>
      </x:c>
      <x:c r="E1451" s="10" t="s">
        <x:v>331</x:v>
      </x:c>
      <x:c r="F1451" s="10">
        <x:v>2025</x:v>
      </x:c>
      <x:c r="G1451" s="10"/>
      <x:c r="H1451" s="10" t="s">
        <x:v>332</x:v>
      </x:c>
      <x:c r="I1451" s="10" t="s">
        <x:v>333</x:v>
      </x:c>
      <x:c r="J1451" s="10" t="s">
        <x:v>332</x:v>
      </x:c>
      <x:c r="K1451" s="10" t="s">
        <x:v>54</x:v>
      </x:c>
      <x:c r="L1451" s="10" t="s">
        <x:v>323</x:v>
      </x:c>
      <x:c r="M1451" s="10" t="s">
        <x:v>255</x:v>
      </x:c>
      <x:c r="N1451" s="13">
        <x:v>0.05</x:v>
      </x:c>
      <x:c r="O1451" s="13">
        <x:v>0.11111111110000001</x:v>
      </x:c>
      <x:c r="P1451" s="13">
        <x:v>5.5555556000000004E-3</x:v>
      </x:c>
      <x:c r="Q1451" s="11" t="b">
        <x:v>0</x:v>
      </x:c>
      <x:c r="R1451" s="10"/>
      <x:c r="S1451" s="10" t="s">
        <x:v>334</x:v>
      </x:c>
      <x:c r="T1451" s="12" t="n">
        <x:f t="shared" ca="1" si="99">(COUNTIF($D$1433:$D$1459,"&lt;"&amp;D1451)+(COUNTIF($D$1433:$D$1459,"="&amp;D1451)-1)/2)/26*100</x:f>
        <x:v>57.692307692307686</x:v>
      </x:c>
      <x:c r="U1451" s="12" t="n">
        <x:f t="shared" ca="1" si="97">T1451*N1451</x:f>
        <x:v>2.8846153846153846</x:v>
      </x:c>
      <x:c r="V1451" s="12" t="n">
        <x:f t="shared" ca="1" si="98">U1451/9</x:f>
        <x:v>0.3205128205128205</x:v>
      </x:c>
    </x:row>
    <x:row r="1452">
      <x:c r="A1452" s="10" t="s">
        <x:v>330</x:v>
      </x:c>
      <x:c r="B1452" s="10" t="s">
        <x:v>93</x:v>
      </x:c>
      <x:c r="C1452" s="10" t="s">
        <x:v>94</x:v>
      </x:c>
      <x:c r="D1452" s="12">
        <x:v>65.676939093499996</x:v>
      </x:c>
      <x:c r="E1452" s="10" t="s">
        <x:v>331</x:v>
      </x:c>
      <x:c r="F1452" s="10">
        <x:v>2025</x:v>
      </x:c>
      <x:c r="G1452" s="10"/>
      <x:c r="H1452" s="10" t="s">
        <x:v>332</x:v>
      </x:c>
      <x:c r="I1452" s="10" t="s">
        <x:v>333</x:v>
      </x:c>
      <x:c r="J1452" s="10" t="s">
        <x:v>332</x:v>
      </x:c>
      <x:c r="K1452" s="10" t="s">
        <x:v>54</x:v>
      </x:c>
      <x:c r="L1452" s="10" t="s">
        <x:v>323</x:v>
      </x:c>
      <x:c r="M1452" s="10" t="s">
        <x:v>255</x:v>
      </x:c>
      <x:c r="N1452" s="13">
        <x:v>0.05</x:v>
      </x:c>
      <x:c r="O1452" s="13">
        <x:v>0.11111111110000001</x:v>
      </x:c>
      <x:c r="P1452" s="13">
        <x:v>5.5555556000000004E-3</x:v>
      </x:c>
      <x:c r="Q1452" s="11" t="b">
        <x:v>0</x:v>
      </x:c>
      <x:c r="R1452" s="10"/>
      <x:c r="S1452" s="10" t="s">
        <x:v>334</x:v>
      </x:c>
      <x:c r="T1452" s="12" t="n">
        <x:f t="shared" ca="1" si="99">(COUNTIF($D$1433:$D$1459,"&lt;"&amp;D1452)+(COUNTIF($D$1433:$D$1459,"="&amp;D1452)-1)/2)/26*100</x:f>
        <x:v>7.6923076923076925</x:v>
      </x:c>
      <x:c r="U1452" s="12" t="n">
        <x:f t="shared" ca="1" si="97">T1452*N1452</x:f>
        <x:v>0.38461538461538464</x:v>
      </x:c>
      <x:c r="V1452" s="12" t="n">
        <x:f t="shared" ca="1" si="98">U1452/9</x:f>
        <x:v>0.042735042735042736</x:v>
      </x:c>
    </x:row>
    <x:row r="1453">
      <x:c r="A1453" s="10" t="s">
        <x:v>330</x:v>
      </x:c>
      <x:c r="B1453" s="10" t="s">
        <x:v>95</x:v>
      </x:c>
      <x:c r="C1453" s="10" t="s">
        <x:v>96</x:v>
      </x:c>
      <x:c r="D1453" s="12">
        <x:v>79.316435448999997</x:v>
      </x:c>
      <x:c r="E1453" s="10" t="s">
        <x:v>331</x:v>
      </x:c>
      <x:c r="F1453" s="10">
        <x:v>2025</x:v>
      </x:c>
      <x:c r="G1453" s="10"/>
      <x:c r="H1453" s="10" t="s">
        <x:v>332</x:v>
      </x:c>
      <x:c r="I1453" s="10" t="s">
        <x:v>333</x:v>
      </x:c>
      <x:c r="J1453" s="10" t="s">
        <x:v>332</x:v>
      </x:c>
      <x:c r="K1453" s="10" t="s">
        <x:v>54</x:v>
      </x:c>
      <x:c r="L1453" s="10" t="s">
        <x:v>323</x:v>
      </x:c>
      <x:c r="M1453" s="10" t="s">
        <x:v>255</x:v>
      </x:c>
      <x:c r="N1453" s="13">
        <x:v>0.05</x:v>
      </x:c>
      <x:c r="O1453" s="13">
        <x:v>0.11111111110000001</x:v>
      </x:c>
      <x:c r="P1453" s="13">
        <x:v>5.5555556000000004E-3</x:v>
      </x:c>
      <x:c r="Q1453" s="11" t="b">
        <x:v>0</x:v>
      </x:c>
      <x:c r="R1453" s="10"/>
      <x:c r="S1453" s="10" t="s">
        <x:v>334</x:v>
      </x:c>
      <x:c r="T1453" s="12" t="n">
        <x:f t="shared" ca="1" si="99">(COUNTIF($D$1433:$D$1459,"&lt;"&amp;D1453)+(COUNTIF($D$1433:$D$1459,"="&amp;D1453)-1)/2)/26*100</x:f>
        <x:v>34.61538461538461</x:v>
      </x:c>
      <x:c r="U1453" s="12" t="n">
        <x:f t="shared" ca="1" si="97">T1453*N1453</x:f>
        <x:v>1.7307692307692308</x:v>
      </x:c>
      <x:c r="V1453" s="12" t="n">
        <x:f t="shared" ca="1" si="98">U1453/9</x:f>
        <x:v>0.19230769230769232</x:v>
      </x:c>
    </x:row>
    <x:row r="1454">
      <x:c r="A1454" s="10" t="s">
        <x:v>330</x:v>
      </x:c>
      <x:c r="B1454" s="10" t="s">
        <x:v>97</x:v>
      </x:c>
      <x:c r="C1454" s="10" t="s">
        <x:v>98</x:v>
      </x:c>
      <x:c r="D1454" s="12">
        <x:v>97.817460317499993</x:v>
      </x:c>
      <x:c r="E1454" s="10" t="s">
        <x:v>331</x:v>
      </x:c>
      <x:c r="F1454" s="10">
        <x:v>2025</x:v>
      </x:c>
      <x:c r="G1454" s="10"/>
      <x:c r="H1454" s="10" t="s">
        <x:v>332</x:v>
      </x:c>
      <x:c r="I1454" s="10" t="s">
        <x:v>333</x:v>
      </x:c>
      <x:c r="J1454" s="10" t="s">
        <x:v>332</x:v>
      </x:c>
      <x:c r="K1454" s="10" t="s">
        <x:v>54</x:v>
      </x:c>
      <x:c r="L1454" s="10" t="s">
        <x:v>323</x:v>
      </x:c>
      <x:c r="M1454" s="10" t="s">
        <x:v>255</x:v>
      </x:c>
      <x:c r="N1454" s="13">
        <x:v>0.05</x:v>
      </x:c>
      <x:c r="O1454" s="13">
        <x:v>0.11111111110000001</x:v>
      </x:c>
      <x:c r="P1454" s="13">
        <x:v>5.5555556000000004E-3</x:v>
      </x:c>
      <x:c r="Q1454" s="11" t="b">
        <x:v>0</x:v>
      </x:c>
      <x:c r="R1454" s="10"/>
      <x:c r="S1454" s="10" t="s">
        <x:v>334</x:v>
      </x:c>
      <x:c r="T1454" s="12" t="n">
        <x:f t="shared" ca="1" si="99">(COUNTIF($D$1433:$D$1459,"&lt;"&amp;D1454)+(COUNTIF($D$1433:$D$1459,"="&amp;D1454)-1)/2)/26*100</x:f>
        <x:v>92.3076923076923</x:v>
      </x:c>
      <x:c r="U1454" s="12" t="n">
        <x:f t="shared" ca="1" si="97">T1454*N1454</x:f>
        <x:v>4.615384615384616</x:v>
      </x:c>
      <x:c r="V1454" s="12" t="n">
        <x:f t="shared" ca="1" si="98">U1454/9</x:f>
        <x:v>0.5128205128205129</x:v>
      </x:c>
    </x:row>
    <x:row r="1455">
      <x:c r="A1455" s="10" t="s">
        <x:v>330</x:v>
      </x:c>
      <x:c r="B1455" s="10" t="s">
        <x:v>99</x:v>
      </x:c>
      <x:c r="C1455" s="10" t="s">
        <x:v>100</x:v>
      </x:c>
      <x:c r="D1455" s="12">
        <x:v>94.631428053199997</x:v>
      </x:c>
      <x:c r="E1455" s="10" t="s">
        <x:v>331</x:v>
      </x:c>
      <x:c r="F1455" s="10">
        <x:v>2025</x:v>
      </x:c>
      <x:c r="G1455" s="10"/>
      <x:c r="H1455" s="10" t="s">
        <x:v>332</x:v>
      </x:c>
      <x:c r="I1455" s="10" t="s">
        <x:v>333</x:v>
      </x:c>
      <x:c r="J1455" s="10" t="s">
        <x:v>332</x:v>
      </x:c>
      <x:c r="K1455" s="10" t="s">
        <x:v>54</x:v>
      </x:c>
      <x:c r="L1455" s="10" t="s">
        <x:v>323</x:v>
      </x:c>
      <x:c r="M1455" s="10" t="s">
        <x:v>255</x:v>
      </x:c>
      <x:c r="N1455" s="13">
        <x:v>0.05</x:v>
      </x:c>
      <x:c r="O1455" s="13">
        <x:v>0.11111111110000001</x:v>
      </x:c>
      <x:c r="P1455" s="13">
        <x:v>5.5555556000000004E-3</x:v>
      </x:c>
      <x:c r="Q1455" s="11" t="b">
        <x:v>0</x:v>
      </x:c>
      <x:c r="R1455" s="10"/>
      <x:c r="S1455" s="10" t="s">
        <x:v>334</x:v>
      </x:c>
      <x:c r="T1455" s="12" t="n">
        <x:f t="shared" ca="1" si="99">(COUNTIF($D$1433:$D$1459,"&lt;"&amp;D1455)+(COUNTIF($D$1433:$D$1459,"="&amp;D1455)-1)/2)/26*100</x:f>
        <x:v>73.07692307692307</x:v>
      </x:c>
      <x:c r="U1455" s="12" t="n">
        <x:f t="shared" ca="1" si="97">T1455*N1455</x:f>
        <x:v>3.6538461538461533</x:v>
      </x:c>
      <x:c r="V1455" s="12" t="n">
        <x:f t="shared" ca="1" si="98">U1455/9</x:f>
        <x:v>0.40598290598290593</x:v>
      </x:c>
    </x:row>
    <x:row r="1456">
      <x:c r="A1456" s="10" t="s">
        <x:v>330</x:v>
      </x:c>
      <x:c r="B1456" s="10" t="s">
        <x:v>101</x:v>
      </x:c>
      <x:c r="C1456" s="10" t="s">
        <x:v>102</x:v>
      </x:c>
      <x:c r="D1456" s="12">
        <x:v>74.874018339599999</x:v>
      </x:c>
      <x:c r="E1456" s="10" t="s">
        <x:v>331</x:v>
      </x:c>
      <x:c r="F1456" s="10">
        <x:v>2025</x:v>
      </x:c>
      <x:c r="G1456" s="10"/>
      <x:c r="H1456" s="10" t="s">
        <x:v>332</x:v>
      </x:c>
      <x:c r="I1456" s="10" t="s">
        <x:v>333</x:v>
      </x:c>
      <x:c r="J1456" s="10" t="s">
        <x:v>332</x:v>
      </x:c>
      <x:c r="K1456" s="10" t="s">
        <x:v>54</x:v>
      </x:c>
      <x:c r="L1456" s="10" t="s">
        <x:v>323</x:v>
      </x:c>
      <x:c r="M1456" s="10" t="s">
        <x:v>255</x:v>
      </x:c>
      <x:c r="N1456" s="13">
        <x:v>0.05</x:v>
      </x:c>
      <x:c r="O1456" s="13">
        <x:v>0.11111111110000001</x:v>
      </x:c>
      <x:c r="P1456" s="13">
        <x:v>5.5555556000000004E-3</x:v>
      </x:c>
      <x:c r="Q1456" s="11" t="b">
        <x:v>0</x:v>
      </x:c>
      <x:c r="R1456" s="10"/>
      <x:c r="S1456" s="10" t="s">
        <x:v>334</x:v>
      </x:c>
      <x:c r="T1456" s="12" t="n">
        <x:f t="shared" ca="1" si="99">(COUNTIF($D$1433:$D$1459,"&lt;"&amp;D1456)+(COUNTIF($D$1433:$D$1459,"="&amp;D1456)-1)/2)/26*100</x:f>
        <x:v>15.384615384615385</x:v>
      </x:c>
      <x:c r="U1456" s="12" t="n">
        <x:f t="shared" ca="1" si="97">T1456*N1456</x:f>
        <x:v>0.7692307692307693</x:v>
      </x:c>
      <x:c r="V1456" s="12" t="n">
        <x:f t="shared" ca="1" si="98">U1456/9</x:f>
        <x:v>0.08547008547008547</x:v>
      </x:c>
    </x:row>
    <x:row r="1457">
      <x:c r="A1457" s="10" t="s">
        <x:v>330</x:v>
      </x:c>
      <x:c r="B1457" s="10" t="s">
        <x:v>103</x:v>
      </x:c>
      <x:c r="C1457" s="10" t="s">
        <x:v>104</x:v>
      </x:c>
      <x:c r="D1457" s="12">
        <x:v>77.7779660554</x:v>
      </x:c>
      <x:c r="E1457" s="10" t="s">
        <x:v>331</x:v>
      </x:c>
      <x:c r="F1457" s="10">
        <x:v>2025</x:v>
      </x:c>
      <x:c r="G1457" s="10"/>
      <x:c r="H1457" s="10" t="s">
        <x:v>332</x:v>
      </x:c>
      <x:c r="I1457" s="10" t="s">
        <x:v>333</x:v>
      </x:c>
      <x:c r="J1457" s="10" t="s">
        <x:v>332</x:v>
      </x:c>
      <x:c r="K1457" s="10" t="s">
        <x:v>54</x:v>
      </x:c>
      <x:c r="L1457" s="10" t="s">
        <x:v>323</x:v>
      </x:c>
      <x:c r="M1457" s="10" t="s">
        <x:v>255</x:v>
      </x:c>
      <x:c r="N1457" s="13">
        <x:v>0.05</x:v>
      </x:c>
      <x:c r="O1457" s="13">
        <x:v>0.11111111110000001</x:v>
      </x:c>
      <x:c r="P1457" s="13">
        <x:v>5.5555556000000004E-3</x:v>
      </x:c>
      <x:c r="Q1457" s="11" t="b">
        <x:v>0</x:v>
      </x:c>
      <x:c r="R1457" s="10"/>
      <x:c r="S1457" s="10" t="s">
        <x:v>334</x:v>
      </x:c>
      <x:c r="T1457" s="12" t="n">
        <x:f t="shared" ca="1" si="99">(COUNTIF($D$1433:$D$1459,"&lt;"&amp;D1457)+(COUNTIF($D$1433:$D$1459,"="&amp;D1457)-1)/2)/26*100</x:f>
        <x:v>23.076923076923077</x:v>
      </x:c>
      <x:c r="U1457" s="12" t="n">
        <x:f t="shared" ca="1" si="97">T1457*N1457</x:f>
        <x:v>1.153846153846154</x:v>
      </x:c>
      <x:c r="V1457" s="12" t="n">
        <x:f t="shared" ca="1" si="98">U1457/9</x:f>
        <x:v>0.12820512820512822</x:v>
      </x:c>
    </x:row>
    <x:row r="1458">
      <x:c r="A1458" s="10" t="s">
        <x:v>330</x:v>
      </x:c>
      <x:c r="B1458" s="10" t="s">
        <x:v>105</x:v>
      </x:c>
      <x:c r="C1458" s="10" t="s">
        <x:v>106</x:v>
      </x:c>
      <x:c r="D1458" s="12">
        <x:v>91.383384161899997</x:v>
      </x:c>
      <x:c r="E1458" s="10" t="s">
        <x:v>331</x:v>
      </x:c>
      <x:c r="F1458" s="10">
        <x:v>2025</x:v>
      </x:c>
      <x:c r="G1458" s="10"/>
      <x:c r="H1458" s="10" t="s">
        <x:v>332</x:v>
      </x:c>
      <x:c r="I1458" s="10" t="s">
        <x:v>333</x:v>
      </x:c>
      <x:c r="J1458" s="10" t="s">
        <x:v>332</x:v>
      </x:c>
      <x:c r="K1458" s="10" t="s">
        <x:v>54</x:v>
      </x:c>
      <x:c r="L1458" s="10" t="s">
        <x:v>323</x:v>
      </x:c>
      <x:c r="M1458" s="10" t="s">
        <x:v>255</x:v>
      </x:c>
      <x:c r="N1458" s="13">
        <x:v>0.05</x:v>
      </x:c>
      <x:c r="O1458" s="13">
        <x:v>0.11111111110000001</x:v>
      </x:c>
      <x:c r="P1458" s="13">
        <x:v>5.5555556000000004E-3</x:v>
      </x:c>
      <x:c r="Q1458" s="11" t="b">
        <x:v>0</x:v>
      </x:c>
      <x:c r="R1458" s="10"/>
      <x:c r="S1458" s="10" t="s">
        <x:v>334</x:v>
      </x:c>
      <x:c r="T1458" s="12" t="n">
        <x:f t="shared" ca="1" si="99">(COUNTIF($D$1433:$D$1459,"&lt;"&amp;D1458)+(COUNTIF($D$1433:$D$1459,"="&amp;D1458)-1)/2)/26*100</x:f>
        <x:v>50</x:v>
      </x:c>
      <x:c r="U1458" s="12" t="n">
        <x:f t="shared" ca="1" si="97">T1458*N1458</x:f>
        <x:v>2.5</x:v>
      </x:c>
      <x:c r="V1458" s="12" t="n">
        <x:f t="shared" ca="1" si="98">U1458/9</x:f>
        <x:v>0.2777777777777778</x:v>
      </x:c>
    </x:row>
    <x:row r="1459">
      <x:c r="A1459" s="10" t="s">
        <x:v>330</x:v>
      </x:c>
      <x:c r="B1459" s="10" t="s">
        <x:v>107</x:v>
      </x:c>
      <x:c r="C1459" s="10" t="s">
        <x:v>108</x:v>
      </x:c>
      <x:c r="D1459" s="12">
        <x:v>95.537472607200002</x:v>
      </x:c>
      <x:c r="E1459" s="10" t="s">
        <x:v>331</x:v>
      </x:c>
      <x:c r="F1459" s="10">
        <x:v>2025</x:v>
      </x:c>
      <x:c r="G1459" s="10"/>
      <x:c r="H1459" s="10" t="s">
        <x:v>332</x:v>
      </x:c>
      <x:c r="I1459" s="10" t="s">
        <x:v>333</x:v>
      </x:c>
      <x:c r="J1459" s="10" t="s">
        <x:v>332</x:v>
      </x:c>
      <x:c r="K1459" s="10" t="s">
        <x:v>54</x:v>
      </x:c>
      <x:c r="L1459" s="10" t="s">
        <x:v>323</x:v>
      </x:c>
      <x:c r="M1459" s="10" t="s">
        <x:v>255</x:v>
      </x:c>
      <x:c r="N1459" s="13">
        <x:v>0.05</x:v>
      </x:c>
      <x:c r="O1459" s="13">
        <x:v>0.11111111110000001</x:v>
      </x:c>
      <x:c r="P1459" s="13">
        <x:v>5.5555556000000004E-3</x:v>
      </x:c>
      <x:c r="Q1459" s="11" t="b">
        <x:v>0</x:v>
      </x:c>
      <x:c r="R1459" s="10"/>
      <x:c r="S1459" s="10" t="s">
        <x:v>334</x:v>
      </x:c>
      <x:c r="T1459" s="12" t="n">
        <x:f t="shared" ca="1" si="99">(COUNTIF($D$1433:$D$1459,"&lt;"&amp;D1459)+(COUNTIF($D$1433:$D$1459,"="&amp;D1459)-1)/2)/26*100</x:f>
        <x:v>76.92307692307693</x:v>
      </x:c>
      <x:c r="U1459" s="12" t="n">
        <x:f t="shared" ca="1" si="97">T1459*N1459</x:f>
        <x:v>3.8461538461538467</x:v>
      </x:c>
      <x:c r="V1459" s="12" t="n">
        <x:f t="shared" ca="1" si="98">U1459/9</x:f>
        <x:v>0.4273504273504274</x:v>
      </x:c>
    </x:row>
    <x:row r="1460">
      <x:c r="A1460" s="10" t="s">
        <x:v>335</x:v>
      </x:c>
      <x:c r="B1460" s="10" t="s">
        <x:v>48</x:v>
      </x:c>
      <x:c r="C1460" s="10" t="s">
        <x:v>49</x:v>
      </x:c>
      <x:c r="D1460" s="12">
        <x:v>145.63999999999999</x:v>
      </x:c>
      <x:c r="E1460" s="10" t="s">
        <x:v>336</x:v>
      </x:c>
      <x:c r="F1460" s="10">
        <x:v>2024</x:v>
      </x:c>
      <x:c r="G1460" s="10" t="s">
        <x:v>51</x:v>
      </x:c>
      <x:c r="H1460" s="10" t="s">
        <x:v>337</x:v>
      </x:c>
      <x:c r="I1460" s="10" t="s">
        <x:v>338</x:v>
      </x:c>
      <x:c r="J1460" s="10" t="s">
        <x:v>337</x:v>
      </x:c>
      <x:c r="K1460" s="10" t="s">
        <x:v>152</x:v>
      </x:c>
      <x:c r="L1460" s="10" t="s">
        <x:v>339</x:v>
      </x:c>
      <x:c r="M1460" s="10" t="s">
        <x:v>340</x:v>
      </x:c>
      <x:c r="N1460" s="13">
        <x:v>0.16666666669999999</x:v>
      </x:c>
      <x:c r="O1460" s="13">
        <x:v>0.11111111110000001</x:v>
      </x:c>
      <x:c r="P1460" s="13">
        <x:v>1.8518518500000001E-2</x:v>
      </x:c>
      <x:c r="Q1460" s="11" t="b">
        <x:v>0</x:v>
      </x:c>
      <x:c r="R1460" s="10"/>
      <x:c r="S1460" s="10"/>
      <x:c r="T1460" s="12" t="n">
        <x:f t="shared" ref="T1460:T1486" ca="1" si="100">(COUNTIF($D$1460:$D$1486,"&gt;"&amp;D1460)+(COUNTIF($D$1460:$D$1486,"="&amp;D1460)-1)/2)/26*100</x:f>
        <x:v>84.61538461538461</x:v>
      </x:c>
      <x:c r="U1460" s="12" t="n">
        <x:f t="shared" ca="1" si="97">T1460*N1460</x:f>
        <x:v>14.102564105384614</x:v>
      </x:c>
      <x:c r="V1460" s="12" t="n">
        <x:f t="shared" ca="1" si="98">U1460/9</x:f>
        <x:v>1.5669515672649572</x:v>
      </x:c>
    </x:row>
    <x:row r="1461">
      <x:c r="A1461" s="10" t="s">
        <x:v>335</x:v>
      </x:c>
      <x:c r="B1461" s="10" t="s">
        <x:v>57</x:v>
      </x:c>
      <x:c r="C1461" s="10" t="s">
        <x:v>58</x:v>
      </x:c>
      <x:c r="D1461" s="12">
        <x:v>171.17</x:v>
      </x:c>
      <x:c r="E1461" s="10" t="s">
        <x:v>336</x:v>
      </x:c>
      <x:c r="F1461" s="10">
        <x:v>2024</x:v>
      </x:c>
      <x:c r="G1461" s="10" t="s">
        <x:v>51</x:v>
      </x:c>
      <x:c r="H1461" s="10" t="s">
        <x:v>337</x:v>
      </x:c>
      <x:c r="I1461" s="10" t="s">
        <x:v>338</x:v>
      </x:c>
      <x:c r="J1461" s="10" t="s">
        <x:v>337</x:v>
      </x:c>
      <x:c r="K1461" s="10" t="s">
        <x:v>152</x:v>
      </x:c>
      <x:c r="L1461" s="10" t="s">
        <x:v>339</x:v>
      </x:c>
      <x:c r="M1461" s="10" t="s">
        <x:v>340</x:v>
      </x:c>
      <x:c r="N1461" s="13">
        <x:v>0.16666666669999999</x:v>
      </x:c>
      <x:c r="O1461" s="13">
        <x:v>0.11111111110000001</x:v>
      </x:c>
      <x:c r="P1461" s="13">
        <x:v>1.8518518500000001E-2</x:v>
      </x:c>
      <x:c r="Q1461" s="11" t="b">
        <x:v>0</x:v>
      </x:c>
      <x:c r="R1461" s="10"/>
      <x:c r="S1461" s="10"/>
      <x:c r="T1461" s="12" t="n">
        <x:f t="shared" ca="1" si="100">(COUNTIF($D$1460:$D$1486,"&gt;"&amp;D1461)+(COUNTIF($D$1460:$D$1486,"="&amp;D1461)-1)/2)/26*100</x:f>
        <x:v>69.23076923076923</x:v>
      </x:c>
      <x:c r="U1461" s="12" t="n">
        <x:f t="shared" ca="1" si="97">T1461*N1461</x:f>
        <x:v>11.53846154076923</x:v>
      </x:c>
      <x:c r="V1461" s="12" t="n">
        <x:f t="shared" ca="1" si="98">U1461/9</x:f>
        <x:v>1.2820512823076922</x:v>
      </x:c>
    </x:row>
    <x:row r="1462">
      <x:c r="A1462" s="10" t="s">
        <x:v>335</x:v>
      </x:c>
      <x:c r="B1462" s="10" t="s">
        <x:v>59</x:v>
      </x:c>
      <x:c r="C1462" s="10" t="s">
        <x:v>60</x:v>
      </x:c>
      <x:c r="D1462" s="12">
        <x:v>629.34</x:v>
      </x:c>
      <x:c r="E1462" s="10" t="s">
        <x:v>336</x:v>
      </x:c>
      <x:c r="F1462" s="10">
        <x:v>2024</x:v>
      </x:c>
      <x:c r="G1462" s="10" t="s">
        <x:v>51</x:v>
      </x:c>
      <x:c r="H1462" s="10" t="s">
        <x:v>337</x:v>
      </x:c>
      <x:c r="I1462" s="10" t="s">
        <x:v>338</x:v>
      </x:c>
      <x:c r="J1462" s="10" t="s">
        <x:v>337</x:v>
      </x:c>
      <x:c r="K1462" s="10" t="s">
        <x:v>152</x:v>
      </x:c>
      <x:c r="L1462" s="10" t="s">
        <x:v>339</x:v>
      </x:c>
      <x:c r="M1462" s="10" t="s">
        <x:v>340</x:v>
      </x:c>
      <x:c r="N1462" s="13">
        <x:v>0.16666666669999999</x:v>
      </x:c>
      <x:c r="O1462" s="13">
        <x:v>0.11111111110000001</x:v>
      </x:c>
      <x:c r="P1462" s="13">
        <x:v>1.8518518500000001E-2</x:v>
      </x:c>
      <x:c r="Q1462" s="11" t="b">
        <x:v>0</x:v>
      </x:c>
      <x:c r="R1462" s="10"/>
      <x:c r="S1462" s="10"/>
      <x:c r="T1462" s="12" t="n">
        <x:f t="shared" ca="1" si="100">(COUNTIF($D$1460:$D$1486,"&gt;"&amp;D1462)+(COUNTIF($D$1460:$D$1486,"="&amp;D1462)-1)/2)/26*100</x:f>
        <x:v>0</x:v>
      </x:c>
      <x:c r="U1462" s="12" t="n">
        <x:f t="shared" ca="1" si="97">T1462*N1462</x:f>
        <x:v>0</x:v>
      </x:c>
      <x:c r="V1462" s="12" t="n">
        <x:f t="shared" ca="1" si="98">U1462/9</x:f>
        <x:v>0</x:v>
      </x:c>
    </x:row>
    <x:row r="1463">
      <x:c r="A1463" s="10" t="s">
        <x:v>335</x:v>
      </x:c>
      <x:c r="B1463" s="10" t="s">
        <x:v>61</x:v>
      </x:c>
      <x:c r="C1463" s="10" t="s">
        <x:v>62</x:v>
      </x:c>
      <x:c r="D1463" s="12">
        <x:v>280.14</x:v>
      </x:c>
      <x:c r="E1463" s="10" t="s">
        <x:v>336</x:v>
      </x:c>
      <x:c r="F1463" s="10">
        <x:v>2024</x:v>
      </x:c>
      <x:c r="G1463" s="10" t="s">
        <x:v>51</x:v>
      </x:c>
      <x:c r="H1463" s="10" t="s">
        <x:v>337</x:v>
      </x:c>
      <x:c r="I1463" s="10" t="s">
        <x:v>338</x:v>
      </x:c>
      <x:c r="J1463" s="10" t="s">
        <x:v>337</x:v>
      </x:c>
      <x:c r="K1463" s="10" t="s">
        <x:v>152</x:v>
      </x:c>
      <x:c r="L1463" s="10" t="s">
        <x:v>339</x:v>
      </x:c>
      <x:c r="M1463" s="10" t="s">
        <x:v>340</x:v>
      </x:c>
      <x:c r="N1463" s="13">
        <x:v>0.16666666669999999</x:v>
      </x:c>
      <x:c r="O1463" s="13">
        <x:v>0.11111111110000001</x:v>
      </x:c>
      <x:c r="P1463" s="13">
        <x:v>1.8518518500000001E-2</x:v>
      </x:c>
      <x:c r="Q1463" s="11" t="b">
        <x:v>0</x:v>
      </x:c>
      <x:c r="R1463" s="10"/>
      <x:c r="S1463" s="10"/>
      <x:c r="T1463" s="12" t="n">
        <x:f t="shared" ca="1" si="100">(COUNTIF($D$1460:$D$1486,"&gt;"&amp;D1463)+(COUNTIF($D$1460:$D$1486,"="&amp;D1463)-1)/2)/26*100</x:f>
        <x:v>46.15384615384615</x:v>
      </x:c>
      <x:c r="U1463" s="12" t="n">
        <x:f t="shared" ca="1" si="97">T1463*N1463</x:f>
        <x:v>7.692307693846153</x:v>
      </x:c>
      <x:c r="V1463" s="12" t="n">
        <x:f t="shared" ca="1" si="98">U1463/9</x:f>
        <x:v>0.8547008548717948</x:v>
      </x:c>
    </x:row>
    <x:row r="1464">
      <x:c r="A1464" s="10" t="s">
        <x:v>335</x:v>
      </x:c>
      <x:c r="B1464" s="10" t="s">
        <x:v>63</x:v>
      </x:c>
      <x:c r="C1464" s="10" t="s">
        <x:v>64</x:v>
      </x:c>
      <x:c r="D1464" s="12">
        <x:v>361.97</x:v>
      </x:c>
      <x:c r="E1464" s="10" t="s">
        <x:v>336</x:v>
      </x:c>
      <x:c r="F1464" s="10">
        <x:v>2024</x:v>
      </x:c>
      <x:c r="G1464" s="10" t="s">
        <x:v>51</x:v>
      </x:c>
      <x:c r="H1464" s="10" t="s">
        <x:v>337</x:v>
      </x:c>
      <x:c r="I1464" s="10" t="s">
        <x:v>338</x:v>
      </x:c>
      <x:c r="J1464" s="10" t="s">
        <x:v>337</x:v>
      </x:c>
      <x:c r="K1464" s="10" t="s">
        <x:v>152</x:v>
      </x:c>
      <x:c r="L1464" s="10" t="s">
        <x:v>339</x:v>
      </x:c>
      <x:c r="M1464" s="10" t="s">
        <x:v>340</x:v>
      </x:c>
      <x:c r="N1464" s="13">
        <x:v>0.16666666669999999</x:v>
      </x:c>
      <x:c r="O1464" s="13">
        <x:v>0.11111111110000001</x:v>
      </x:c>
      <x:c r="P1464" s="13">
        <x:v>1.8518518500000001E-2</x:v>
      </x:c>
      <x:c r="Q1464" s="11" t="b">
        <x:v>0</x:v>
      </x:c>
      <x:c r="R1464" s="10"/>
      <x:c r="S1464" s="10"/>
      <x:c r="T1464" s="12" t="n">
        <x:f t="shared" ca="1" si="100">(COUNTIF($D$1460:$D$1486,"&gt;"&amp;D1464)+(COUNTIF($D$1460:$D$1486,"="&amp;D1464)-1)/2)/26*100</x:f>
        <x:v>26.923076923076923</x:v>
      </x:c>
      <x:c r="U1464" s="12" t="n">
        <x:f t="shared" ca="1" si="97">T1464*N1464</x:f>
        <x:v>4.487179488076923</x:v>
      </x:c>
      <x:c r="V1464" s="12" t="n">
        <x:f t="shared" ca="1" si="98">U1464/9</x:f>
        <x:v>0.49857549867521367</x:v>
      </x:c>
    </x:row>
    <x:row r="1465">
      <x:c r="A1465" s="10" t="s">
        <x:v>335</x:v>
      </x:c>
      <x:c r="B1465" s="10" t="s">
        <x:v>65</x:v>
      </x:c>
      <x:c r="C1465" s="10" t="s">
        <x:v>66</x:v>
      </x:c>
      <x:c r="D1465" s="12">
        <x:v>162.65</x:v>
      </x:c>
      <x:c r="E1465" s="10" t="s">
        <x:v>336</x:v>
      </x:c>
      <x:c r="F1465" s="10">
        <x:v>2024</x:v>
      </x:c>
      <x:c r="G1465" s="10" t="s">
        <x:v>51</x:v>
      </x:c>
      <x:c r="H1465" s="10" t="s">
        <x:v>337</x:v>
      </x:c>
      <x:c r="I1465" s="10" t="s">
        <x:v>338</x:v>
      </x:c>
      <x:c r="J1465" s="10" t="s">
        <x:v>337</x:v>
      </x:c>
      <x:c r="K1465" s="10" t="s">
        <x:v>152</x:v>
      </x:c>
      <x:c r="L1465" s="10" t="s">
        <x:v>339</x:v>
      </x:c>
      <x:c r="M1465" s="10" t="s">
        <x:v>340</x:v>
      </x:c>
      <x:c r="N1465" s="13">
        <x:v>0.16666666669999999</x:v>
      </x:c>
      <x:c r="O1465" s="13">
        <x:v>0.11111111110000001</x:v>
      </x:c>
      <x:c r="P1465" s="13">
        <x:v>1.8518518500000001E-2</x:v>
      </x:c>
      <x:c r="Q1465" s="11" t="b">
        <x:v>0</x:v>
      </x:c>
      <x:c r="R1465" s="10"/>
      <x:c r="S1465" s="10"/>
      <x:c r="T1465" s="12" t="n">
        <x:f t="shared" ca="1" si="100">(COUNTIF($D$1460:$D$1486,"&gt;"&amp;D1465)+(COUNTIF($D$1460:$D$1486,"="&amp;D1465)-1)/2)/26*100</x:f>
        <x:v>80.76923076923077</x:v>
      </x:c>
      <x:c r="U1465" s="12" t="n">
        <x:f t="shared" ca="1" si="97">T1465*N1465</x:f>
        <x:v>13.46153846423077</x:v>
      </x:c>
      <x:c r="V1465" s="12" t="n">
        <x:f t="shared" ca="1" si="98">U1465/9</x:f>
        <x:v>1.4957264960256411</x:v>
      </x:c>
    </x:row>
    <x:row r="1466">
      <x:c r="A1466" s="10" t="s">
        <x:v>335</x:v>
      </x:c>
      <x:c r="B1466" s="10" t="s">
        <x:v>67</x:v>
      </x:c>
      <x:c r="C1466" s="10" t="s">
        <x:v>68</x:v>
      </x:c>
      <x:c r="D1466" s="12">
        <x:v>257.68</x:v>
      </x:c>
      <x:c r="E1466" s="10" t="s">
        <x:v>336</x:v>
      </x:c>
      <x:c r="F1466" s="10">
        <x:v>2024</x:v>
      </x:c>
      <x:c r="G1466" s="10" t="s">
        <x:v>51</x:v>
      </x:c>
      <x:c r="H1466" s="10" t="s">
        <x:v>337</x:v>
      </x:c>
      <x:c r="I1466" s="10" t="s">
        <x:v>338</x:v>
      </x:c>
      <x:c r="J1466" s="10" t="s">
        <x:v>337</x:v>
      </x:c>
      <x:c r="K1466" s="10" t="s">
        <x:v>152</x:v>
      </x:c>
      <x:c r="L1466" s="10" t="s">
        <x:v>339</x:v>
      </x:c>
      <x:c r="M1466" s="10" t="s">
        <x:v>340</x:v>
      </x:c>
      <x:c r="N1466" s="13">
        <x:v>0.16666666669999999</x:v>
      </x:c>
      <x:c r="O1466" s="13">
        <x:v>0.11111111110000001</x:v>
      </x:c>
      <x:c r="P1466" s="13">
        <x:v>1.8518518500000001E-2</x:v>
      </x:c>
      <x:c r="Q1466" s="11" t="b">
        <x:v>0</x:v>
      </x:c>
      <x:c r="R1466" s="10"/>
      <x:c r="S1466" s="10"/>
      <x:c r="T1466" s="12" t="n">
        <x:f t="shared" ca="1" si="100">(COUNTIF($D$1460:$D$1486,"&gt;"&amp;D1466)+(COUNTIF($D$1460:$D$1486,"="&amp;D1466)-1)/2)/26*100</x:f>
        <x:v>50</x:v>
      </x:c>
      <x:c r="U1466" s="12" t="n">
        <x:f t="shared" ca="1" si="97">T1466*N1466</x:f>
        <x:v>8.333333334999999</x:v>
      </x:c>
      <x:c r="V1466" s="12" t="n">
        <x:f t="shared" ca="1" si="98">U1466/9</x:f>
        <x:v>0.925925926111111</x:v>
      </x:c>
    </x:row>
    <x:row r="1467">
      <x:c r="A1467" s="10" t="s">
        <x:v>335</x:v>
      </x:c>
      <x:c r="B1467" s="10" t="s">
        <x:v>69</x:v>
      </x:c>
      <x:c r="C1467" s="10" t="s">
        <x:v>70</x:v>
      </x:c>
      <x:c r="D1467" s="12">
        <x:v>381.54</x:v>
      </x:c>
      <x:c r="E1467" s="10" t="s">
        <x:v>336</x:v>
      </x:c>
      <x:c r="F1467" s="10">
        <x:v>2024</x:v>
      </x:c>
      <x:c r="G1467" s="10" t="s">
        <x:v>51</x:v>
      </x:c>
      <x:c r="H1467" s="10" t="s">
        <x:v>337</x:v>
      </x:c>
      <x:c r="I1467" s="10" t="s">
        <x:v>338</x:v>
      </x:c>
      <x:c r="J1467" s="10" t="s">
        <x:v>337</x:v>
      </x:c>
      <x:c r="K1467" s="10" t="s">
        <x:v>152</x:v>
      </x:c>
      <x:c r="L1467" s="10" t="s">
        <x:v>339</x:v>
      </x:c>
      <x:c r="M1467" s="10" t="s">
        <x:v>340</x:v>
      </x:c>
      <x:c r="N1467" s="13">
        <x:v>0.16666666669999999</x:v>
      </x:c>
      <x:c r="O1467" s="13">
        <x:v>0.11111111110000001</x:v>
      </x:c>
      <x:c r="P1467" s="13">
        <x:v>1.8518518500000001E-2</x:v>
      </x:c>
      <x:c r="Q1467" s="11" t="b">
        <x:v>0</x:v>
      </x:c>
      <x:c r="R1467" s="10"/>
      <x:c r="S1467" s="10"/>
      <x:c r="T1467" s="12" t="n">
        <x:f t="shared" ca="1" si="100">(COUNTIF($D$1460:$D$1486,"&gt;"&amp;D1467)+(COUNTIF($D$1460:$D$1486,"="&amp;D1467)-1)/2)/26*100</x:f>
        <x:v>19.230769230769234</x:v>
      </x:c>
      <x:c r="U1467" s="12" t="n">
        <x:f t="shared" ca="1" si="97">T1467*N1467</x:f>
        <x:v>3.205128205769231</x:v>
      </x:c>
      <x:c r="V1467" s="12" t="n">
        <x:f t="shared" ca="1" si="98">U1467/9</x:f>
        <x:v>0.35612535619658126</x:v>
      </x:c>
    </x:row>
    <x:row r="1468">
      <x:c r="A1468" s="10" t="s">
        <x:v>335</x:v>
      </x:c>
      <x:c r="B1468" s="10" t="s">
        <x:v>71</x:v>
      </x:c>
      <x:c r="C1468" s="10" t="s">
        <x:v>72</x:v>
      </x:c>
      <x:c r="D1468" s="12">
        <x:v>390.33</x:v>
      </x:c>
      <x:c r="E1468" s="10" t="s">
        <x:v>336</x:v>
      </x:c>
      <x:c r="F1468" s="10">
        <x:v>2024</x:v>
      </x:c>
      <x:c r="G1468" s="10" t="s">
        <x:v>51</x:v>
      </x:c>
      <x:c r="H1468" s="10" t="s">
        <x:v>337</x:v>
      </x:c>
      <x:c r="I1468" s="10" t="s">
        <x:v>338</x:v>
      </x:c>
      <x:c r="J1468" s="10" t="s">
        <x:v>337</x:v>
      </x:c>
      <x:c r="K1468" s="10" t="s">
        <x:v>152</x:v>
      </x:c>
      <x:c r="L1468" s="10" t="s">
        <x:v>339</x:v>
      </x:c>
      <x:c r="M1468" s="10" t="s">
        <x:v>340</x:v>
      </x:c>
      <x:c r="N1468" s="13">
        <x:v>0.16666666669999999</x:v>
      </x:c>
      <x:c r="O1468" s="13">
        <x:v>0.11111111110000001</x:v>
      </x:c>
      <x:c r="P1468" s="13">
        <x:v>1.8518518500000001E-2</x:v>
      </x:c>
      <x:c r="Q1468" s="11" t="b">
        <x:v>0</x:v>
      </x:c>
      <x:c r="R1468" s="10"/>
      <x:c r="S1468" s="10"/>
      <x:c r="T1468" s="12" t="n">
        <x:f t="shared" ca="1" si="100">(COUNTIF($D$1460:$D$1486,"&gt;"&amp;D1468)+(COUNTIF($D$1460:$D$1486,"="&amp;D1468)-1)/2)/26*100</x:f>
        <x:v>15.384615384615385</x:v>
      </x:c>
      <x:c r="U1468" s="12" t="n">
        <x:f t="shared" ca="1" si="97">T1468*N1468</x:f>
        <x:v>2.5641025646153848</x:v>
      </x:c>
      <x:c r="V1468" s="12" t="n">
        <x:f t="shared" ca="1" si="98">U1468/9</x:f>
        <x:v>0.284900284957265</x:v>
      </x:c>
    </x:row>
    <x:row r="1469">
      <x:c r="A1469" s="10" t="s">
        <x:v>335</x:v>
      </x:c>
      <x:c r="B1469" s="10" t="s">
        <x:v>73</x:v>
      </x:c>
      <x:c r="C1469" s="10" t="s">
        <x:v>74</x:v>
      </x:c>
      <x:c r="D1469" s="12">
        <x:v>172.69</x:v>
      </x:c>
      <x:c r="E1469" s="10" t="s">
        <x:v>336</x:v>
      </x:c>
      <x:c r="F1469" s="10">
        <x:v>2024</x:v>
      </x:c>
      <x:c r="G1469" s="10" t="s">
        <x:v>51</x:v>
      </x:c>
      <x:c r="H1469" s="10" t="s">
        <x:v>337</x:v>
      </x:c>
      <x:c r="I1469" s="10" t="s">
        <x:v>338</x:v>
      </x:c>
      <x:c r="J1469" s="10" t="s">
        <x:v>337</x:v>
      </x:c>
      <x:c r="K1469" s="10" t="s">
        <x:v>152</x:v>
      </x:c>
      <x:c r="L1469" s="10" t="s">
        <x:v>339</x:v>
      </x:c>
      <x:c r="M1469" s="10" t="s">
        <x:v>340</x:v>
      </x:c>
      <x:c r="N1469" s="13">
        <x:v>0.16666666669999999</x:v>
      </x:c>
      <x:c r="O1469" s="13">
        <x:v>0.11111111110000001</x:v>
      </x:c>
      <x:c r="P1469" s="13">
        <x:v>1.8518518500000001E-2</x:v>
      </x:c>
      <x:c r="Q1469" s="11" t="b">
        <x:v>0</x:v>
      </x:c>
      <x:c r="R1469" s="10"/>
      <x:c r="S1469" s="10"/>
      <x:c r="T1469" s="12" t="n">
        <x:f t="shared" ca="1" si="100">(COUNTIF($D$1460:$D$1486,"&gt;"&amp;D1469)+(COUNTIF($D$1460:$D$1486,"="&amp;D1469)-1)/2)/26*100</x:f>
        <x:v>65.38461538461539</x:v>
      </x:c>
      <x:c r="U1469" s="12" t="n">
        <x:f t="shared" ca="1" si="97">T1469*N1469</x:f>
        <x:v>10.897435899615385</x:v>
      </x:c>
      <x:c r="V1469" s="12" t="n">
        <x:f t="shared" ca="1" si="98">U1469/9</x:f>
        <x:v>1.210826211068376</x:v>
      </x:c>
    </x:row>
    <x:row r="1470">
      <x:c r="A1470" s="10" t="s">
        <x:v>335</x:v>
      </x:c>
      <x:c r="B1470" s="10" t="s">
        <x:v>75</x:v>
      </x:c>
      <x:c r="C1470" s="10" t="s">
        <x:v>76</x:v>
      </x:c>
      <x:c r="D1470" s="12">
        <x:v>173.63</x:v>
      </x:c>
      <x:c r="E1470" s="10" t="s">
        <x:v>336</x:v>
      </x:c>
      <x:c r="F1470" s="10">
        <x:v>2024</x:v>
      </x:c>
      <x:c r="G1470" s="10" t="s">
        <x:v>51</x:v>
      </x:c>
      <x:c r="H1470" s="10" t="s">
        <x:v>337</x:v>
      </x:c>
      <x:c r="I1470" s="10" t="s">
        <x:v>338</x:v>
      </x:c>
      <x:c r="J1470" s="10" t="s">
        <x:v>337</x:v>
      </x:c>
      <x:c r="K1470" s="10" t="s">
        <x:v>152</x:v>
      </x:c>
      <x:c r="L1470" s="10" t="s">
        <x:v>339</x:v>
      </x:c>
      <x:c r="M1470" s="10" t="s">
        <x:v>340</x:v>
      </x:c>
      <x:c r="N1470" s="13">
        <x:v>0.16666666669999999</x:v>
      </x:c>
      <x:c r="O1470" s="13">
        <x:v>0.11111111110000001</x:v>
      </x:c>
      <x:c r="P1470" s="13">
        <x:v>1.8518518500000001E-2</x:v>
      </x:c>
      <x:c r="Q1470" s="11" t="b">
        <x:v>0</x:v>
      </x:c>
      <x:c r="R1470" s="10"/>
      <x:c r="S1470" s="10"/>
      <x:c r="T1470" s="12" t="n">
        <x:f t="shared" ca="1" si="100">(COUNTIF($D$1460:$D$1486,"&gt;"&amp;D1470)+(COUNTIF($D$1460:$D$1486,"="&amp;D1470)-1)/2)/26*100</x:f>
        <x:v>61.53846153846154</x:v>
      </x:c>
      <x:c r="U1470" s="12" t="n">
        <x:f t="shared" ca="1" si="97">T1470*N1470</x:f>
        <x:v>10.256410258461539</x:v>
      </x:c>
      <x:c r="V1470" s="12" t="n">
        <x:f t="shared" ca="1" si="98">U1470/9</x:f>
        <x:v>1.13960113982906</x:v>
      </x:c>
    </x:row>
    <x:row r="1471">
      <x:c r="A1471" s="10" t="s">
        <x:v>335</x:v>
      </x:c>
      <x:c r="B1471" s="10" t="s">
        <x:v>77</x:v>
      </x:c>
      <x:c r="C1471" s="10" t="s">
        <x:v>78</x:v>
      </x:c>
      <x:c r="D1471" s="12">
        <x:v>130.53</x:v>
      </x:c>
      <x:c r="E1471" s="10" t="s">
        <x:v>336</x:v>
      </x:c>
      <x:c r="F1471" s="10">
        <x:v>2024</x:v>
      </x:c>
      <x:c r="G1471" s="10" t="s">
        <x:v>51</x:v>
      </x:c>
      <x:c r="H1471" s="10" t="s">
        <x:v>337</x:v>
      </x:c>
      <x:c r="I1471" s="10" t="s">
        <x:v>338</x:v>
      </x:c>
      <x:c r="J1471" s="10" t="s">
        <x:v>337</x:v>
      </x:c>
      <x:c r="K1471" s="10" t="s">
        <x:v>152</x:v>
      </x:c>
      <x:c r="L1471" s="10" t="s">
        <x:v>339</x:v>
      </x:c>
      <x:c r="M1471" s="10" t="s">
        <x:v>340</x:v>
      </x:c>
      <x:c r="N1471" s="13">
        <x:v>0.16666666669999999</x:v>
      </x:c>
      <x:c r="O1471" s="13">
        <x:v>0.11111111110000001</x:v>
      </x:c>
      <x:c r="P1471" s="13">
        <x:v>1.8518518500000001E-2</x:v>
      </x:c>
      <x:c r="Q1471" s="11" t="b">
        <x:v>0</x:v>
      </x:c>
      <x:c r="R1471" s="10"/>
      <x:c r="S1471" s="10"/>
      <x:c r="T1471" s="12" t="n">
        <x:f t="shared" ca="1" si="100">(COUNTIF($D$1460:$D$1486,"&gt;"&amp;D1471)+(COUNTIF($D$1460:$D$1486,"="&amp;D1471)-1)/2)/26*100</x:f>
        <x:v>92.3076923076923</x:v>
      </x:c>
      <x:c r="U1471" s="12" t="n">
        <x:f t="shared" ca="1" si="97">T1471*N1471</x:f>
        <x:v>15.384615387692307</x:v>
      </x:c>
      <x:c r="V1471" s="12" t="n">
        <x:f t="shared" ca="1" si="98">U1471/9</x:f>
        <x:v>1.7094017097435896</x:v>
      </x:c>
    </x:row>
    <x:row r="1472">
      <x:c r="A1472" s="10" t="s">
        <x:v>335</x:v>
      </x:c>
      <x:c r="B1472" s="10" t="s">
        <x:v>79</x:v>
      </x:c>
      <x:c r="C1472" s="10" t="s">
        <x:v>80</x:v>
      </x:c>
      <x:c r="D1472" s="12">
        <x:v>325.31</x:v>
      </x:c>
      <x:c r="E1472" s="10" t="s">
        <x:v>336</x:v>
      </x:c>
      <x:c r="F1472" s="10">
        <x:v>2024</x:v>
      </x:c>
      <x:c r="G1472" s="10" t="s">
        <x:v>51</x:v>
      </x:c>
      <x:c r="H1472" s="10" t="s">
        <x:v>337</x:v>
      </x:c>
      <x:c r="I1472" s="10" t="s">
        <x:v>338</x:v>
      </x:c>
      <x:c r="J1472" s="10" t="s">
        <x:v>337</x:v>
      </x:c>
      <x:c r="K1472" s="10" t="s">
        <x:v>152</x:v>
      </x:c>
      <x:c r="L1472" s="10" t="s">
        <x:v>339</x:v>
      </x:c>
      <x:c r="M1472" s="10" t="s">
        <x:v>340</x:v>
      </x:c>
      <x:c r="N1472" s="13">
        <x:v>0.16666666669999999</x:v>
      </x:c>
      <x:c r="O1472" s="13">
        <x:v>0.11111111110000001</x:v>
      </x:c>
      <x:c r="P1472" s="13">
        <x:v>1.8518518500000001E-2</x:v>
      </x:c>
      <x:c r="Q1472" s="11" t="b">
        <x:v>0</x:v>
      </x:c>
      <x:c r="R1472" s="10"/>
      <x:c r="S1472" s="10"/>
      <x:c r="T1472" s="12" t="n">
        <x:f t="shared" ca="1" si="100">(COUNTIF($D$1460:$D$1486,"&gt;"&amp;D1472)+(COUNTIF($D$1460:$D$1486,"="&amp;D1472)-1)/2)/26*100</x:f>
        <x:v>38.46153846153847</x:v>
      </x:c>
      <x:c r="U1472" s="12" t="n">
        <x:f t="shared" ca="1" si="97">T1472*N1472</x:f>
        <x:v>6.410256411538462</x:v>
      </x:c>
      <x:c r="V1472" s="12" t="n">
        <x:f t="shared" ca="1" si="98">U1472/9</x:f>
        <x:v>0.7122507123931625</x:v>
      </x:c>
    </x:row>
    <x:row r="1473">
      <x:c r="A1473" s="10" t="s">
        <x:v>335</x:v>
      </x:c>
      <x:c r="B1473" s="10" t="s">
        <x:v>81</x:v>
      </x:c>
      <x:c r="C1473" s="10" t="s">
        <x:v>82</x:v>
      </x:c>
      <x:c r="D1473" s="12">
        <x:v>348.67</x:v>
      </x:c>
      <x:c r="E1473" s="10" t="s">
        <x:v>336</x:v>
      </x:c>
      <x:c r="F1473" s="10">
        <x:v>2024</x:v>
      </x:c>
      <x:c r="G1473" s="10" t="s">
        <x:v>51</x:v>
      </x:c>
      <x:c r="H1473" s="10" t="s">
        <x:v>337</x:v>
      </x:c>
      <x:c r="I1473" s="10" t="s">
        <x:v>338</x:v>
      </x:c>
      <x:c r="J1473" s="10" t="s">
        <x:v>337</x:v>
      </x:c>
      <x:c r="K1473" s="10" t="s">
        <x:v>152</x:v>
      </x:c>
      <x:c r="L1473" s="10" t="s">
        <x:v>339</x:v>
      </x:c>
      <x:c r="M1473" s="10" t="s">
        <x:v>340</x:v>
      </x:c>
      <x:c r="N1473" s="13">
        <x:v>0.16666666669999999</x:v>
      </x:c>
      <x:c r="O1473" s="13">
        <x:v>0.11111111110000001</x:v>
      </x:c>
      <x:c r="P1473" s="13">
        <x:v>1.8518518500000001E-2</x:v>
      </x:c>
      <x:c r="Q1473" s="11" t="b">
        <x:v>0</x:v>
      </x:c>
      <x:c r="R1473" s="10"/>
      <x:c r="S1473" s="10"/>
      <x:c r="T1473" s="12" t="n">
        <x:f t="shared" ca="1" si="100">(COUNTIF($D$1460:$D$1486,"&gt;"&amp;D1473)+(COUNTIF($D$1460:$D$1486,"="&amp;D1473)-1)/2)/26*100</x:f>
        <x:v>30.76923076923077</x:v>
      </x:c>
      <x:c r="U1473" s="12" t="n">
        <x:f t="shared" ca="1" si="97">T1473*N1473</x:f>
        <x:v>5.1282051292307695</x:v>
      </x:c>
      <x:c r="V1473" s="12" t="n">
        <x:f t="shared" ca="1" si="98">U1473/9</x:f>
        <x:v>0.56980056991453</x:v>
      </x:c>
    </x:row>
    <x:row r="1474">
      <x:c r="A1474" s="10" t="s">
        <x:v>335</x:v>
      </x:c>
      <x:c r="B1474" s="10" t="s">
        <x:v>83</x:v>
      </x:c>
      <x:c r="C1474" s="10" t="s">
        <x:v>84</x:v>
      </x:c>
      <x:c r="D1474" s="12">
        <x:v>133.24</x:v>
      </x:c>
      <x:c r="E1474" s="10" t="s">
        <x:v>336</x:v>
      </x:c>
      <x:c r="F1474" s="10">
        <x:v>2024</x:v>
      </x:c>
      <x:c r="G1474" s="10" t="s">
        <x:v>51</x:v>
      </x:c>
      <x:c r="H1474" s="10" t="s">
        <x:v>337</x:v>
      </x:c>
      <x:c r="I1474" s="10" t="s">
        <x:v>338</x:v>
      </x:c>
      <x:c r="J1474" s="10" t="s">
        <x:v>337</x:v>
      </x:c>
      <x:c r="K1474" s="10" t="s">
        <x:v>152</x:v>
      </x:c>
      <x:c r="L1474" s="10" t="s">
        <x:v>339</x:v>
      </x:c>
      <x:c r="M1474" s="10" t="s">
        <x:v>340</x:v>
      </x:c>
      <x:c r="N1474" s="13">
        <x:v>0.16666666669999999</x:v>
      </x:c>
      <x:c r="O1474" s="13">
        <x:v>0.11111111110000001</x:v>
      </x:c>
      <x:c r="P1474" s="13">
        <x:v>1.8518518500000001E-2</x:v>
      </x:c>
      <x:c r="Q1474" s="11" t="b">
        <x:v>0</x:v>
      </x:c>
      <x:c r="R1474" s="10"/>
      <x:c r="S1474" s="10"/>
      <x:c r="T1474" s="12" t="n">
        <x:f t="shared" ca="1" si="100">(COUNTIF($D$1460:$D$1486,"&gt;"&amp;D1474)+(COUNTIF($D$1460:$D$1486,"="&amp;D1474)-1)/2)/26*100</x:f>
        <x:v>88.46153846153845</x:v>
      </x:c>
      <x:c r="U1474" s="12" t="n">
        <x:f t="shared" ref="U1474:U1537" ca="1" si="101">T1474*N1474</x:f>
        <x:v>14.74358974653846</x:v>
      </x:c>
      <x:c r="V1474" s="12" t="n">
        <x:f t="shared" ref="V1474:V1537" ca="1" si="102">U1474/9</x:f>
        <x:v>1.6381766385042733</x:v>
      </x:c>
    </x:row>
    <x:row r="1475">
      <x:c r="A1475" s="10" t="s">
        <x:v>335</x:v>
      </x:c>
      <x:c r="B1475" s="10" t="s">
        <x:v>85</x:v>
      </x:c>
      <x:c r="C1475" s="10" t="s">
        <x:v>86</x:v>
      </x:c>
      <x:c r="D1475" s="12">
        <x:v>162.84</x:v>
      </x:c>
      <x:c r="E1475" s="10" t="s">
        <x:v>336</x:v>
      </x:c>
      <x:c r="F1475" s="10">
        <x:v>2024</x:v>
      </x:c>
      <x:c r="G1475" s="10" t="s">
        <x:v>51</x:v>
      </x:c>
      <x:c r="H1475" s="10" t="s">
        <x:v>337</x:v>
      </x:c>
      <x:c r="I1475" s="10" t="s">
        <x:v>338</x:v>
      </x:c>
      <x:c r="J1475" s="10" t="s">
        <x:v>337</x:v>
      </x:c>
      <x:c r="K1475" s="10" t="s">
        <x:v>152</x:v>
      </x:c>
      <x:c r="L1475" s="10" t="s">
        <x:v>339</x:v>
      </x:c>
      <x:c r="M1475" s="10" t="s">
        <x:v>340</x:v>
      </x:c>
      <x:c r="N1475" s="13">
        <x:v>0.16666666669999999</x:v>
      </x:c>
      <x:c r="O1475" s="13">
        <x:v>0.11111111110000001</x:v>
      </x:c>
      <x:c r="P1475" s="13">
        <x:v>1.8518518500000001E-2</x:v>
      </x:c>
      <x:c r="Q1475" s="11" t="b">
        <x:v>0</x:v>
      </x:c>
      <x:c r="R1475" s="10"/>
      <x:c r="S1475" s="10"/>
      <x:c r="T1475" s="12" t="n">
        <x:f t="shared" ca="1" si="100">(COUNTIF($D$1460:$D$1486,"&gt;"&amp;D1475)+(COUNTIF($D$1460:$D$1486,"="&amp;D1475)-1)/2)/26*100</x:f>
        <x:v>76.92307692307693</x:v>
      </x:c>
      <x:c r="U1475" s="12" t="n">
        <x:f t="shared" ca="1" si="101">T1475*N1475</x:f>
        <x:v>12.820512823076925</x:v>
      </x:c>
      <x:c r="V1475" s="12" t="n">
        <x:f t="shared" ca="1" si="102">U1475/9</x:f>
        <x:v>1.424501424786325</x:v>
      </x:c>
    </x:row>
    <x:row r="1476">
      <x:c r="A1476" s="10" t="s">
        <x:v>335</x:v>
      </x:c>
      <x:c r="B1476" s="10" t="s">
        <x:v>87</x:v>
      </x:c>
      <x:c r="C1476" s="10" t="s">
        <x:v>88</x:v>
      </x:c>
      <x:c r="D1476" s="12">
        <x:v>412.47</x:v>
      </x:c>
      <x:c r="E1476" s="10" t="s">
        <x:v>336</x:v>
      </x:c>
      <x:c r="F1476" s="10">
        <x:v>2024</x:v>
      </x:c>
      <x:c r="G1476" s="10" t="s">
        <x:v>51</x:v>
      </x:c>
      <x:c r="H1476" s="10" t="s">
        <x:v>337</x:v>
      </x:c>
      <x:c r="I1476" s="10" t="s">
        <x:v>338</x:v>
      </x:c>
      <x:c r="J1476" s="10" t="s">
        <x:v>337</x:v>
      </x:c>
      <x:c r="K1476" s="10" t="s">
        <x:v>152</x:v>
      </x:c>
      <x:c r="L1476" s="10" t="s">
        <x:v>339</x:v>
      </x:c>
      <x:c r="M1476" s="10" t="s">
        <x:v>340</x:v>
      </x:c>
      <x:c r="N1476" s="13">
        <x:v>0.16666666669999999</x:v>
      </x:c>
      <x:c r="O1476" s="13">
        <x:v>0.11111111110000001</x:v>
      </x:c>
      <x:c r="P1476" s="13">
        <x:v>1.8518518500000001E-2</x:v>
      </x:c>
      <x:c r="Q1476" s="11" t="b">
        <x:v>0</x:v>
      </x:c>
      <x:c r="R1476" s="10"/>
      <x:c r="S1476" s="10"/>
      <x:c r="T1476" s="12" t="n">
        <x:f t="shared" ca="1" si="100">(COUNTIF($D$1460:$D$1486,"&gt;"&amp;D1476)+(COUNTIF($D$1460:$D$1486,"="&amp;D1476)-1)/2)/26*100</x:f>
        <x:v>11.538461538461538</x:v>
      </x:c>
      <x:c r="U1476" s="12" t="n">
        <x:f t="shared" ca="1" si="101">T1476*N1476</x:f>
        <x:v>1.9230769234615384</x:v>
      </x:c>
      <x:c r="V1476" s="12" t="n">
        <x:f t="shared" ca="1" si="102">U1476/9</x:f>
        <x:v>0.2136752137179487</x:v>
      </x:c>
    </x:row>
    <x:row r="1477">
      <x:c r="A1477" s="10" t="s">
        <x:v>335</x:v>
      </x:c>
      <x:c r="B1477" s="10" t="s">
        <x:v>89</x:v>
      </x:c>
      <x:c r="C1477" s="10" t="s">
        <x:v>90</x:v>
      </x:c>
      <x:c r="D1477" s="12">
        <x:v>128.63999999999999</x:v>
      </x:c>
      <x:c r="E1477" s="10" t="s">
        <x:v>336</x:v>
      </x:c>
      <x:c r="F1477" s="10">
        <x:v>2024</x:v>
      </x:c>
      <x:c r="G1477" s="10" t="s">
        <x:v>51</x:v>
      </x:c>
      <x:c r="H1477" s="10" t="s">
        <x:v>337</x:v>
      </x:c>
      <x:c r="I1477" s="10" t="s">
        <x:v>338</x:v>
      </x:c>
      <x:c r="J1477" s="10" t="s">
        <x:v>337</x:v>
      </x:c>
      <x:c r="K1477" s="10" t="s">
        <x:v>152</x:v>
      </x:c>
      <x:c r="L1477" s="10" t="s">
        <x:v>339</x:v>
      </x:c>
      <x:c r="M1477" s="10" t="s">
        <x:v>340</x:v>
      </x:c>
      <x:c r="N1477" s="13">
        <x:v>0.16666666669999999</x:v>
      </x:c>
      <x:c r="O1477" s="13">
        <x:v>0.11111111110000001</x:v>
      </x:c>
      <x:c r="P1477" s="13">
        <x:v>1.8518518500000001E-2</x:v>
      </x:c>
      <x:c r="Q1477" s="11" t="b">
        <x:v>0</x:v>
      </x:c>
      <x:c r="R1477" s="10"/>
      <x:c r="S1477" s="10"/>
      <x:c r="T1477" s="12" t="n">
        <x:f t="shared" ca="1" si="100">(COUNTIF($D$1460:$D$1486,"&gt;"&amp;D1477)+(COUNTIF($D$1460:$D$1486,"="&amp;D1477)-1)/2)/26*100</x:f>
        <x:v>96.15384615384616</x:v>
      </x:c>
      <x:c r="U1477" s="12" t="n">
        <x:f t="shared" ca="1" si="101">T1477*N1477</x:f>
        <x:v>16.025641028846156</x:v>
      </x:c>
      <x:c r="V1477" s="12" t="n">
        <x:f t="shared" ca="1" si="102">U1477/9</x:f>
        <x:v>1.7806267809829062</x:v>
      </x:c>
    </x:row>
    <x:row r="1478">
      <x:c r="A1478" s="10" t="s">
        <x:v>335</x:v>
      </x:c>
      <x:c r="B1478" s="10" t="s">
        <x:v>91</x:v>
      </x:c>
      <x:c r="C1478" s="10" t="s">
        <x:v>92</x:v>
      </x:c>
      <x:c r="D1478" s="12">
        <x:v>348.14</x:v>
      </x:c>
      <x:c r="E1478" s="10" t="s">
        <x:v>336</x:v>
      </x:c>
      <x:c r="F1478" s="10">
        <x:v>2024</x:v>
      </x:c>
      <x:c r="G1478" s="10" t="s">
        <x:v>51</x:v>
      </x:c>
      <x:c r="H1478" s="10" t="s">
        <x:v>337</x:v>
      </x:c>
      <x:c r="I1478" s="10" t="s">
        <x:v>338</x:v>
      </x:c>
      <x:c r="J1478" s="10" t="s">
        <x:v>337</x:v>
      </x:c>
      <x:c r="K1478" s="10" t="s">
        <x:v>152</x:v>
      </x:c>
      <x:c r="L1478" s="10" t="s">
        <x:v>339</x:v>
      </x:c>
      <x:c r="M1478" s="10" t="s">
        <x:v>340</x:v>
      </x:c>
      <x:c r="N1478" s="13">
        <x:v>0.16666666669999999</x:v>
      </x:c>
      <x:c r="O1478" s="13">
        <x:v>0.11111111110000001</x:v>
      </x:c>
      <x:c r="P1478" s="13">
        <x:v>1.8518518500000001E-2</x:v>
      </x:c>
      <x:c r="Q1478" s="11" t="b">
        <x:v>0</x:v>
      </x:c>
      <x:c r="R1478" s="10"/>
      <x:c r="S1478" s="10"/>
      <x:c r="T1478" s="12" t="n">
        <x:f t="shared" ca="1" si="100">(COUNTIF($D$1460:$D$1486,"&gt;"&amp;D1478)+(COUNTIF($D$1460:$D$1486,"="&amp;D1478)-1)/2)/26*100</x:f>
        <x:v>34.61538461538461</x:v>
      </x:c>
      <x:c r="U1478" s="12" t="n">
        <x:f t="shared" ca="1" si="101">T1478*N1478</x:f>
        <x:v>5.769230770384615</x:v>
      </x:c>
      <x:c r="V1478" s="12" t="n">
        <x:f t="shared" ca="1" si="102">U1478/9</x:f>
        <x:v>0.6410256411538461</x:v>
      </x:c>
    </x:row>
    <x:row r="1479">
      <x:c r="A1479" s="10" t="s">
        <x:v>335</x:v>
      </x:c>
      <x:c r="B1479" s="10" t="s">
        <x:v>93</x:v>
      </x:c>
      <x:c r="C1479" s="10" t="s">
        <x:v>94</x:v>
      </x:c>
      <x:c r="D1479" s="12">
        <x:v>371.69</x:v>
      </x:c>
      <x:c r="E1479" s="10" t="s">
        <x:v>336</x:v>
      </x:c>
      <x:c r="F1479" s="10">
        <x:v>2024</x:v>
      </x:c>
      <x:c r="G1479" s="10" t="s">
        <x:v>51</x:v>
      </x:c>
      <x:c r="H1479" s="10" t="s">
        <x:v>337</x:v>
      </x:c>
      <x:c r="I1479" s="10" t="s">
        <x:v>338</x:v>
      </x:c>
      <x:c r="J1479" s="10" t="s">
        <x:v>337</x:v>
      </x:c>
      <x:c r="K1479" s="10" t="s">
        <x:v>152</x:v>
      </x:c>
      <x:c r="L1479" s="10" t="s">
        <x:v>339</x:v>
      </x:c>
      <x:c r="M1479" s="10" t="s">
        <x:v>340</x:v>
      </x:c>
      <x:c r="N1479" s="13">
        <x:v>0.16666666669999999</x:v>
      </x:c>
      <x:c r="O1479" s="13">
        <x:v>0.11111111110000001</x:v>
      </x:c>
      <x:c r="P1479" s="13">
        <x:v>1.8518518500000001E-2</x:v>
      </x:c>
      <x:c r="Q1479" s="11" t="b">
        <x:v>0</x:v>
      </x:c>
      <x:c r="R1479" s="10"/>
      <x:c r="S1479" s="10"/>
      <x:c r="T1479" s="12" t="n">
        <x:f t="shared" ca="1" si="100">(COUNTIF($D$1460:$D$1486,"&gt;"&amp;D1479)+(COUNTIF($D$1460:$D$1486,"="&amp;D1479)-1)/2)/26*100</x:f>
        <x:v>23.076923076923077</x:v>
      </x:c>
      <x:c r="U1479" s="12" t="n">
        <x:f t="shared" ca="1" si="101">T1479*N1479</x:f>
        <x:v>3.8461538469230767</x:v>
      </x:c>
      <x:c r="V1479" s="12" t="n">
        <x:f t="shared" ca="1" si="102">U1479/9</x:f>
        <x:v>0.4273504274358974</x:v>
      </x:c>
    </x:row>
    <x:row r="1480">
      <x:c r="A1480" s="10" t="s">
        <x:v>335</x:v>
      </x:c>
      <x:c r="B1480" s="10" t="s">
        <x:v>95</x:v>
      </x:c>
      <x:c r="C1480" s="10" t="s">
        <x:v>96</x:v>
      </x:c>
      <x:c r="D1480" s="12">
        <x:v>169.32</x:v>
      </x:c>
      <x:c r="E1480" s="10" t="s">
        <x:v>336</x:v>
      </x:c>
      <x:c r="F1480" s="10">
        <x:v>2024</x:v>
      </x:c>
      <x:c r="G1480" s="10" t="s">
        <x:v>51</x:v>
      </x:c>
      <x:c r="H1480" s="10" t="s">
        <x:v>337</x:v>
      </x:c>
      <x:c r="I1480" s="10" t="s">
        <x:v>338</x:v>
      </x:c>
      <x:c r="J1480" s="10" t="s">
        <x:v>337</x:v>
      </x:c>
      <x:c r="K1480" s="10" t="s">
        <x:v>152</x:v>
      </x:c>
      <x:c r="L1480" s="10" t="s">
        <x:v>339</x:v>
      </x:c>
      <x:c r="M1480" s="10" t="s">
        <x:v>340</x:v>
      </x:c>
      <x:c r="N1480" s="13">
        <x:v>0.16666666669999999</x:v>
      </x:c>
      <x:c r="O1480" s="13">
        <x:v>0.11111111110000001</x:v>
      </x:c>
      <x:c r="P1480" s="13">
        <x:v>1.8518518500000001E-2</x:v>
      </x:c>
      <x:c r="Q1480" s="11" t="b">
        <x:v>0</x:v>
      </x:c>
      <x:c r="R1480" s="10"/>
      <x:c r="S1480" s="10"/>
      <x:c r="T1480" s="12" t="n">
        <x:f t="shared" ca="1" si="100">(COUNTIF($D$1460:$D$1486,"&gt;"&amp;D1480)+(COUNTIF($D$1460:$D$1486,"="&amp;D1480)-1)/2)/26*100</x:f>
        <x:v>73.07692307692307</x:v>
      </x:c>
      <x:c r="U1480" s="12" t="n">
        <x:f t="shared" ca="1" si="101">T1480*N1480</x:f>
        <x:v>12.179487181923074</x:v>
      </x:c>
      <x:c r="V1480" s="12" t="n">
        <x:f t="shared" ca="1" si="102">U1480/9</x:f>
        <x:v>1.3532763535470083</x:v>
      </x:c>
    </x:row>
    <x:row r="1481">
      <x:c r="A1481" s="10" t="s">
        <x:v>335</x:v>
      </x:c>
      <x:c r="B1481" s="10" t="s">
        <x:v>97</x:v>
      </x:c>
      <x:c r="C1481" s="10" t="s">
        <x:v>98</x:v>
      </x:c>
      <x:c r="D1481" s="12">
        <x:v>561.24</x:v>
      </x:c>
      <x:c r="E1481" s="10" t="s">
        <x:v>336</x:v>
      </x:c>
      <x:c r="F1481" s="10">
        <x:v>2024</x:v>
      </x:c>
      <x:c r="G1481" s="10" t="s">
        <x:v>51</x:v>
      </x:c>
      <x:c r="H1481" s="10" t="s">
        <x:v>337</x:v>
      </x:c>
      <x:c r="I1481" s="10" t="s">
        <x:v>338</x:v>
      </x:c>
      <x:c r="J1481" s="10" t="s">
        <x:v>337</x:v>
      </x:c>
      <x:c r="K1481" s="10" t="s">
        <x:v>152</x:v>
      </x:c>
      <x:c r="L1481" s="10" t="s">
        <x:v>339</x:v>
      </x:c>
      <x:c r="M1481" s="10" t="s">
        <x:v>340</x:v>
      </x:c>
      <x:c r="N1481" s="13">
        <x:v>0.16666666669999999</x:v>
      </x:c>
      <x:c r="O1481" s="13">
        <x:v>0.11111111110000001</x:v>
      </x:c>
      <x:c r="P1481" s="13">
        <x:v>1.8518518500000001E-2</x:v>
      </x:c>
      <x:c r="Q1481" s="11" t="b">
        <x:v>0</x:v>
      </x:c>
      <x:c r="R1481" s="10"/>
      <x:c r="S1481" s="10"/>
      <x:c r="T1481" s="12" t="n">
        <x:f t="shared" ca="1" si="100">(COUNTIF($D$1460:$D$1486,"&gt;"&amp;D1481)+(COUNTIF($D$1460:$D$1486,"="&amp;D1481)-1)/2)/26*100</x:f>
        <x:v>3.8461538461538463</x:v>
      </x:c>
      <x:c r="U1481" s="12" t="n">
        <x:f t="shared" ca="1" si="101">T1481*N1481</x:f>
        <x:v>0.6410256411538462</x:v>
      </x:c>
      <x:c r="V1481" s="12" t="n">
        <x:f t="shared" ca="1" si="102">U1481/9</x:f>
        <x:v>0.07122507123931625</x:v>
      </x:c>
    </x:row>
    <x:row r="1482">
      <x:c r="A1482" s="10" t="s">
        <x:v>335</x:v>
      </x:c>
      <x:c r="B1482" s="10" t="s">
        <x:v>99</x:v>
      </x:c>
      <x:c r="C1482" s="10" t="s">
        <x:v>100</x:v>
      </x:c>
      <x:c r="D1482" s="12">
        <x:v>216.02</x:v>
      </x:c>
      <x:c r="E1482" s="10" t="s">
        <x:v>336</x:v>
      </x:c>
      <x:c r="F1482" s="10">
        <x:v>2024</x:v>
      </x:c>
      <x:c r="G1482" s="10" t="s">
        <x:v>51</x:v>
      </x:c>
      <x:c r="H1482" s="10" t="s">
        <x:v>337</x:v>
      </x:c>
      <x:c r="I1482" s="10" t="s">
        <x:v>338</x:v>
      </x:c>
      <x:c r="J1482" s="10" t="s">
        <x:v>337</x:v>
      </x:c>
      <x:c r="K1482" s="10" t="s">
        <x:v>152</x:v>
      </x:c>
      <x:c r="L1482" s="10" t="s">
        <x:v>339</x:v>
      </x:c>
      <x:c r="M1482" s="10" t="s">
        <x:v>340</x:v>
      </x:c>
      <x:c r="N1482" s="13">
        <x:v>0.16666666669999999</x:v>
      </x:c>
      <x:c r="O1482" s="13">
        <x:v>0.11111111110000001</x:v>
      </x:c>
      <x:c r="P1482" s="13">
        <x:v>1.8518518500000001E-2</x:v>
      </x:c>
      <x:c r="Q1482" s="11" t="b">
        <x:v>0</x:v>
      </x:c>
      <x:c r="R1482" s="10"/>
      <x:c r="S1482" s="10"/>
      <x:c r="T1482" s="12" t="n">
        <x:f t="shared" ca="1" si="100">(COUNTIF($D$1460:$D$1486,"&gt;"&amp;D1482)+(COUNTIF($D$1460:$D$1486,"="&amp;D1482)-1)/2)/26*100</x:f>
        <x:v>57.692307692307686</x:v>
      </x:c>
      <x:c r="U1482" s="12" t="n">
        <x:f t="shared" ca="1" si="101">T1482*N1482</x:f>
        <x:v>9.615384617307692</x:v>
      </x:c>
      <x:c r="V1482" s="12" t="n">
        <x:f t="shared" ca="1" si="102">U1482/9</x:f>
        <x:v>1.0683760685897434</x:v>
      </x:c>
    </x:row>
    <x:row r="1483">
      <x:c r="A1483" s="10" t="s">
        <x:v>335</x:v>
      </x:c>
      <x:c r="B1483" s="10" t="s">
        <x:v>101</x:v>
      </x:c>
      <x:c r="C1483" s="10" t="s">
        <x:v>102</x:v>
      </x:c>
      <x:c r="D1483" s="12">
        <x:v>424.24</x:v>
      </x:c>
      <x:c r="E1483" s="10" t="s">
        <x:v>336</x:v>
      </x:c>
      <x:c r="F1483" s="10">
        <x:v>2024</x:v>
      </x:c>
      <x:c r="G1483" s="10" t="s">
        <x:v>51</x:v>
      </x:c>
      <x:c r="H1483" s="10" t="s">
        <x:v>337</x:v>
      </x:c>
      <x:c r="I1483" s="10" t="s">
        <x:v>338</x:v>
      </x:c>
      <x:c r="J1483" s="10" t="s">
        <x:v>337</x:v>
      </x:c>
      <x:c r="K1483" s="10" t="s">
        <x:v>152</x:v>
      </x:c>
      <x:c r="L1483" s="10" t="s">
        <x:v>339</x:v>
      </x:c>
      <x:c r="M1483" s="10" t="s">
        <x:v>340</x:v>
      </x:c>
      <x:c r="N1483" s="13">
        <x:v>0.16666666669999999</x:v>
      </x:c>
      <x:c r="O1483" s="13">
        <x:v>0.11111111110000001</x:v>
      </x:c>
      <x:c r="P1483" s="13">
        <x:v>1.8518518500000001E-2</x:v>
      </x:c>
      <x:c r="Q1483" s="11" t="b">
        <x:v>0</x:v>
      </x:c>
      <x:c r="R1483" s="10"/>
      <x:c r="S1483" s="10"/>
      <x:c r="T1483" s="12" t="n">
        <x:f t="shared" ca="1" si="100">(COUNTIF($D$1460:$D$1486,"&gt;"&amp;D1483)+(COUNTIF($D$1460:$D$1486,"="&amp;D1483)-1)/2)/26*100</x:f>
        <x:v>7.6923076923076925</x:v>
      </x:c>
      <x:c r="U1483" s="12" t="n">
        <x:f t="shared" ca="1" si="101">T1483*N1483</x:f>
        <x:v>1.2820512823076924</x:v>
      </x:c>
      <x:c r="V1483" s="12" t="n">
        <x:f t="shared" ca="1" si="102">U1483/9</x:f>
        <x:v>0.1424501424786325</x:v>
      </x:c>
    </x:row>
    <x:row r="1484">
      <x:c r="A1484" s="10" t="s">
        <x:v>335</x:v>
      </x:c>
      <x:c r="B1484" s="10" t="s">
        <x:v>103</x:v>
      </x:c>
      <x:c r="C1484" s="10" t="s">
        <x:v>104</x:v>
      </x:c>
      <x:c r="D1484" s="12">
        <x:v>95.02</x:v>
      </x:c>
      <x:c r="E1484" s="10" t="s">
        <x:v>336</x:v>
      </x:c>
      <x:c r="F1484" s="10">
        <x:v>2024</x:v>
      </x:c>
      <x:c r="G1484" s="10" t="s">
        <x:v>51</x:v>
      </x:c>
      <x:c r="H1484" s="10" t="s">
        <x:v>337</x:v>
      </x:c>
      <x:c r="I1484" s="10" t="s">
        <x:v>338</x:v>
      </x:c>
      <x:c r="J1484" s="10" t="s">
        <x:v>337</x:v>
      </x:c>
      <x:c r="K1484" s="10" t="s">
        <x:v>152</x:v>
      </x:c>
      <x:c r="L1484" s="10" t="s">
        <x:v>339</x:v>
      </x:c>
      <x:c r="M1484" s="10" t="s">
        <x:v>340</x:v>
      </x:c>
      <x:c r="N1484" s="13">
        <x:v>0.16666666669999999</x:v>
      </x:c>
      <x:c r="O1484" s="13">
        <x:v>0.11111111110000001</x:v>
      </x:c>
      <x:c r="P1484" s="13">
        <x:v>1.8518518500000001E-2</x:v>
      </x:c>
      <x:c r="Q1484" s="11" t="b">
        <x:v>0</x:v>
      </x:c>
      <x:c r="R1484" s="10"/>
      <x:c r="S1484" s="10"/>
      <x:c r="T1484" s="12" t="n">
        <x:f t="shared" ca="1" si="100">(COUNTIF($D$1460:$D$1486,"&gt;"&amp;D1484)+(COUNTIF($D$1460:$D$1486,"="&amp;D1484)-1)/2)/26*100</x:f>
        <x:v>100</x:v>
      </x:c>
      <x:c r="U1484" s="12" t="n">
        <x:f t="shared" ca="1" si="101">T1484*N1484</x:f>
        <x:v>16.666666669999998</x:v>
      </x:c>
      <x:c r="V1484" s="12" t="n">
        <x:f t="shared" ca="1" si="102">U1484/9</x:f>
        <x:v>1.851851852222222</x:v>
      </x:c>
    </x:row>
    <x:row r="1485">
      <x:c r="A1485" s="10" t="s">
        <x:v>335</x:v>
      </x:c>
      <x:c r="B1485" s="10" t="s">
        <x:v>105</x:v>
      </x:c>
      <x:c r="C1485" s="10" t="s">
        <x:v>106</x:v>
      </x:c>
      <x:c r="D1485" s="12">
        <x:v>243.02</x:v>
      </x:c>
      <x:c r="E1485" s="10" t="s">
        <x:v>336</x:v>
      </x:c>
      <x:c r="F1485" s="10">
        <x:v>2024</x:v>
      </x:c>
      <x:c r="G1485" s="10" t="s">
        <x:v>51</x:v>
      </x:c>
      <x:c r="H1485" s="10" t="s">
        <x:v>337</x:v>
      </x:c>
      <x:c r="I1485" s="10" t="s">
        <x:v>338</x:v>
      </x:c>
      <x:c r="J1485" s="10" t="s">
        <x:v>337</x:v>
      </x:c>
      <x:c r="K1485" s="10" t="s">
        <x:v>152</x:v>
      </x:c>
      <x:c r="L1485" s="10" t="s">
        <x:v>339</x:v>
      </x:c>
      <x:c r="M1485" s="10" t="s">
        <x:v>340</x:v>
      </x:c>
      <x:c r="N1485" s="13">
        <x:v>0.16666666669999999</x:v>
      </x:c>
      <x:c r="O1485" s="13">
        <x:v>0.11111111110000001</x:v>
      </x:c>
      <x:c r="P1485" s="13">
        <x:v>1.8518518500000001E-2</x:v>
      </x:c>
      <x:c r="Q1485" s="11" t="b">
        <x:v>0</x:v>
      </x:c>
      <x:c r="R1485" s="10"/>
      <x:c r="S1485" s="10"/>
      <x:c r="T1485" s="12" t="n">
        <x:f t="shared" ca="1" si="100">(COUNTIF($D$1460:$D$1486,"&gt;"&amp;D1485)+(COUNTIF($D$1460:$D$1486,"="&amp;D1485)-1)/2)/26*100</x:f>
        <x:v>53.84615384615385</x:v>
      </x:c>
      <x:c r="U1485" s="12" t="n">
        <x:f t="shared" ca="1" si="101">T1485*N1485</x:f>
        <x:v>8.974358976153846</x:v>
      </x:c>
      <x:c r="V1485" s="12" t="n">
        <x:f t="shared" ca="1" si="102">U1485/9</x:f>
        <x:v>0.9971509973504273</x:v>
      </x:c>
    </x:row>
    <x:row r="1486">
      <x:c r="A1486" s="10" t="s">
        <x:v>335</x:v>
      </x:c>
      <x:c r="B1486" s="10" t="s">
        <x:v>107</x:v>
      </x:c>
      <x:c r="C1486" s="10" t="s">
        <x:v>108</x:v>
      </x:c>
      <x:c r="D1486" s="12">
        <x:v>285.39999999999998</x:v>
      </x:c>
      <x:c r="E1486" s="10" t="s">
        <x:v>336</x:v>
      </x:c>
      <x:c r="F1486" s="10">
        <x:v>2024</x:v>
      </x:c>
      <x:c r="G1486" s="10" t="s">
        <x:v>51</x:v>
      </x:c>
      <x:c r="H1486" s="10" t="s">
        <x:v>337</x:v>
      </x:c>
      <x:c r="I1486" s="10" t="s">
        <x:v>338</x:v>
      </x:c>
      <x:c r="J1486" s="10" t="s">
        <x:v>337</x:v>
      </x:c>
      <x:c r="K1486" s="10" t="s">
        <x:v>152</x:v>
      </x:c>
      <x:c r="L1486" s="10" t="s">
        <x:v>339</x:v>
      </x:c>
      <x:c r="M1486" s="10" t="s">
        <x:v>340</x:v>
      </x:c>
      <x:c r="N1486" s="13">
        <x:v>0.16666666669999999</x:v>
      </x:c>
      <x:c r="O1486" s="13">
        <x:v>0.11111111110000001</x:v>
      </x:c>
      <x:c r="P1486" s="13">
        <x:v>1.8518518500000001E-2</x:v>
      </x:c>
      <x:c r="Q1486" s="11" t="b">
        <x:v>0</x:v>
      </x:c>
      <x:c r="R1486" s="10"/>
      <x:c r="S1486" s="10"/>
      <x:c r="T1486" s="12" t="n">
        <x:f t="shared" ca="1" si="100">(COUNTIF($D$1460:$D$1486,"&gt;"&amp;D1486)+(COUNTIF($D$1460:$D$1486,"="&amp;D1486)-1)/2)/26*100</x:f>
        <x:v>42.30769230769231</x:v>
      </x:c>
      <x:c r="U1486" s="12" t="n">
        <x:f t="shared" ca="1" si="101">T1486*N1486</x:f>
        <x:v>7.051282052692307</x:v>
      </x:c>
      <x:c r="V1486" s="12" t="n">
        <x:f t="shared" ca="1" si="102">U1486/9</x:f>
        <x:v>0.7834757836324786</x:v>
      </x:c>
    </x:row>
    <x:row r="1487">
      <x:c r="A1487" s="10" t="s">
        <x:v>341</x:v>
      </x:c>
      <x:c r="B1487" s="10" t="s">
        <x:v>48</x:v>
      </x:c>
      <x:c r="C1487" s="10" t="s">
        <x:v>49</x:v>
      </x:c>
      <x:c r="D1487" s="12">
        <x:v>44.2</x:v>
      </x:c>
      <x:c r="E1487" s="10" t="s">
        <x:v>136</x:v>
      </x:c>
      <x:c r="F1487" s="10">
        <x:v>2025</x:v>
      </x:c>
      <x:c r="G1487" s="10" t="s">
        <x:v>51</x:v>
      </x:c>
      <x:c r="H1487" s="10" t="s">
        <x:v>342</x:v>
      </x:c>
      <x:c r="I1487" s="10" t="s">
        <x:v>343</x:v>
      </x:c>
      <x:c r="J1487" s="10" t="s">
        <x:v>342</x:v>
      </x:c>
      <x:c r="K1487" s="10" t="s">
        <x:v>54</x:v>
      </x:c>
      <x:c r="L1487" s="10" t="s">
        <x:v>339</x:v>
      </x:c>
      <x:c r="M1487" s="10" t="s">
        <x:v>340</x:v>
      </x:c>
      <x:c r="N1487" s="13">
        <x:v>0.16666666669999999</x:v>
      </x:c>
      <x:c r="O1487" s="13">
        <x:v>0.11111111110000001</x:v>
      </x:c>
      <x:c r="P1487" s="13">
        <x:v>1.8518518500000001E-2</x:v>
      </x:c>
      <x:c r="Q1487" s="11" t="b">
        <x:v>0</x:v>
      </x:c>
      <x:c r="R1487" s="10"/>
      <x:c r="S1487" s="10"/>
      <x:c r="T1487" s="12" t="n">
        <x:f t="shared" ref="T1487:T1513" ca="1" si="103">(COUNTIF($D$1487:$D$1513,"&lt;"&amp;D1487)+(COUNTIF($D$1487:$D$1513,"="&amp;D1487)-1)/2)/26*100</x:f>
        <x:v>84.61538461538461</x:v>
      </x:c>
      <x:c r="U1487" s="12" t="n">
        <x:f t="shared" ca="1" si="101">T1487*N1487</x:f>
        <x:v>14.102564105384614</x:v>
      </x:c>
      <x:c r="V1487" s="12" t="n">
        <x:f t="shared" ca="1" si="102">U1487/9</x:f>
        <x:v>1.5669515672649572</x:v>
      </x:c>
    </x:row>
    <x:row r="1488">
      <x:c r="A1488" s="10" t="s">
        <x:v>341</x:v>
      </x:c>
      <x:c r="B1488" s="10" t="s">
        <x:v>57</x:v>
      </x:c>
      <x:c r="C1488" s="10" t="s">
        <x:v>58</x:v>
      </x:c>
      <x:c r="D1488" s="12">
        <x:v>14.9</x:v>
      </x:c>
      <x:c r="E1488" s="10" t="s">
        <x:v>136</x:v>
      </x:c>
      <x:c r="F1488" s="10">
        <x:v>2025</x:v>
      </x:c>
      <x:c r="G1488" s="10" t="s">
        <x:v>51</x:v>
      </x:c>
      <x:c r="H1488" s="10" t="s">
        <x:v>342</x:v>
      </x:c>
      <x:c r="I1488" s="10" t="s">
        <x:v>343</x:v>
      </x:c>
      <x:c r="J1488" s="10" t="s">
        <x:v>342</x:v>
      </x:c>
      <x:c r="K1488" s="10" t="s">
        <x:v>54</x:v>
      </x:c>
      <x:c r="L1488" s="10" t="s">
        <x:v>339</x:v>
      </x:c>
      <x:c r="M1488" s="10" t="s">
        <x:v>340</x:v>
      </x:c>
      <x:c r="N1488" s="13">
        <x:v>0.16666666669999999</x:v>
      </x:c>
      <x:c r="O1488" s="13">
        <x:v>0.11111111110000001</x:v>
      </x:c>
      <x:c r="P1488" s="13">
        <x:v>1.8518518500000001E-2</x:v>
      </x:c>
      <x:c r="Q1488" s="11" t="b">
        <x:v>0</x:v>
      </x:c>
      <x:c r="R1488" s="10"/>
      <x:c r="S1488" s="10"/>
      <x:c r="T1488" s="12" t="n">
        <x:f t="shared" ca="1" si="103">(COUNTIF($D$1487:$D$1513,"&lt;"&amp;D1488)+(COUNTIF($D$1487:$D$1513,"="&amp;D1488)-1)/2)/26*100</x:f>
        <x:v>0</x:v>
      </x:c>
      <x:c r="U1488" s="12" t="n">
        <x:f t="shared" ca="1" si="101">T1488*N1488</x:f>
        <x:v>0</x:v>
      </x:c>
      <x:c r="V1488" s="12" t="n">
        <x:f t="shared" ca="1" si="102">U1488/9</x:f>
        <x:v>0</x:v>
      </x:c>
    </x:row>
    <x:row r="1489">
      <x:c r="A1489" s="10" t="s">
        <x:v>341</x:v>
      </x:c>
      <x:c r="B1489" s="10" t="s">
        <x:v>59</x:v>
      </x:c>
      <x:c r="C1489" s="10" t="s">
        <x:v>60</x:v>
      </x:c>
      <x:c r="D1489" s="12">
        <x:v>22.7</x:v>
      </x:c>
      <x:c r="E1489" s="10" t="s">
        <x:v>136</x:v>
      </x:c>
      <x:c r="F1489" s="10">
        <x:v>2025</x:v>
      </x:c>
      <x:c r="G1489" s="10" t="s">
        <x:v>51</x:v>
      </x:c>
      <x:c r="H1489" s="10" t="s">
        <x:v>342</x:v>
      </x:c>
      <x:c r="I1489" s="10" t="s">
        <x:v>343</x:v>
      </x:c>
      <x:c r="J1489" s="10" t="s">
        <x:v>342</x:v>
      </x:c>
      <x:c r="K1489" s="10" t="s">
        <x:v>54</x:v>
      </x:c>
      <x:c r="L1489" s="10" t="s">
        <x:v>339</x:v>
      </x:c>
      <x:c r="M1489" s="10" t="s">
        <x:v>340</x:v>
      </x:c>
      <x:c r="N1489" s="13">
        <x:v>0.16666666669999999</x:v>
      </x:c>
      <x:c r="O1489" s="13">
        <x:v>0.11111111110000001</x:v>
      </x:c>
      <x:c r="P1489" s="13">
        <x:v>1.8518518500000001E-2</x:v>
      </x:c>
      <x:c r="Q1489" s="11" t="b">
        <x:v>0</x:v>
      </x:c>
      <x:c r="R1489" s="10"/>
      <x:c r="S1489" s="10"/>
      <x:c r="T1489" s="12" t="n">
        <x:f t="shared" ca="1" si="103">(COUNTIF($D$1487:$D$1513,"&lt;"&amp;D1489)+(COUNTIF($D$1487:$D$1513,"="&amp;D1489)-1)/2)/26*100</x:f>
        <x:v>40.38461538461539</x:v>
      </x:c>
      <x:c r="U1489" s="12" t="n">
        <x:f t="shared" ca="1" si="101">T1489*N1489</x:f>
        <x:v>6.730769232115385</x:v>
      </x:c>
      <x:c r="V1489" s="12" t="n">
        <x:f t="shared" ca="1" si="102">U1489/9</x:f>
        <x:v>0.7478632480128206</x:v>
      </x:c>
    </x:row>
    <x:row r="1490">
      <x:c r="A1490" s="10" t="s">
        <x:v>341</x:v>
      </x:c>
      <x:c r="B1490" s="10" t="s">
        <x:v>61</x:v>
      </x:c>
      <x:c r="C1490" s="10" t="s">
        <x:v>62</x:v>
      </x:c>
      <x:c r="D1490" s="12">
        <x:v>21.5</x:v>
      </x:c>
      <x:c r="E1490" s="10" t="s">
        <x:v>136</x:v>
      </x:c>
      <x:c r="F1490" s="10">
        <x:v>2025</x:v>
      </x:c>
      <x:c r="G1490" s="10" t="s">
        <x:v>51</x:v>
      </x:c>
      <x:c r="H1490" s="10" t="s">
        <x:v>342</x:v>
      </x:c>
      <x:c r="I1490" s="10" t="s">
        <x:v>343</x:v>
      </x:c>
      <x:c r="J1490" s="10" t="s">
        <x:v>342</x:v>
      </x:c>
      <x:c r="K1490" s="10" t="s">
        <x:v>54</x:v>
      </x:c>
      <x:c r="L1490" s="10" t="s">
        <x:v>339</x:v>
      </x:c>
      <x:c r="M1490" s="10" t="s">
        <x:v>340</x:v>
      </x:c>
      <x:c r="N1490" s="13">
        <x:v>0.16666666669999999</x:v>
      </x:c>
      <x:c r="O1490" s="13">
        <x:v>0.11111111110000001</x:v>
      </x:c>
      <x:c r="P1490" s="13">
        <x:v>1.8518518500000001E-2</x:v>
      </x:c>
      <x:c r="Q1490" s="11" t="b">
        <x:v>0</x:v>
      </x:c>
      <x:c r="R1490" s="10"/>
      <x:c r="S1490" s="10"/>
      <x:c r="T1490" s="12" t="n">
        <x:f t="shared" ca="1" si="103">(COUNTIF($D$1487:$D$1513,"&lt;"&amp;D1490)+(COUNTIF($D$1487:$D$1513,"="&amp;D1490)-1)/2)/26*100</x:f>
        <x:v>34.61538461538461</x:v>
      </x:c>
      <x:c r="U1490" s="12" t="n">
        <x:f t="shared" ca="1" si="101">T1490*N1490</x:f>
        <x:v>5.769230770384615</x:v>
      </x:c>
      <x:c r="V1490" s="12" t="n">
        <x:f t="shared" ca="1" si="102">U1490/9</x:f>
        <x:v>0.6410256411538461</x:v>
      </x:c>
    </x:row>
    <x:row r="1491">
      <x:c r="A1491" s="10" t="s">
        <x:v>341</x:v>
      </x:c>
      <x:c r="B1491" s="10" t="s">
        <x:v>63</x:v>
      </x:c>
      <x:c r="C1491" s="10" t="s">
        <x:v>64</x:v>
      </x:c>
      <x:c r="D1491" s="12">
        <x:v>19.100000000000001</x:v>
      </x:c>
      <x:c r="E1491" s="10" t="s">
        <x:v>136</x:v>
      </x:c>
      <x:c r="F1491" s="10">
        <x:v>2025</x:v>
      </x:c>
      <x:c r="G1491" s="10" t="s">
        <x:v>51</x:v>
      </x:c>
      <x:c r="H1491" s="10" t="s">
        <x:v>342</x:v>
      </x:c>
      <x:c r="I1491" s="10" t="s">
        <x:v>343</x:v>
      </x:c>
      <x:c r="J1491" s="10" t="s">
        <x:v>342</x:v>
      </x:c>
      <x:c r="K1491" s="10" t="s">
        <x:v>54</x:v>
      </x:c>
      <x:c r="L1491" s="10" t="s">
        <x:v>339</x:v>
      </x:c>
      <x:c r="M1491" s="10" t="s">
        <x:v>340</x:v>
      </x:c>
      <x:c r="N1491" s="13">
        <x:v>0.16666666669999999</x:v>
      </x:c>
      <x:c r="O1491" s="13">
        <x:v>0.11111111110000001</x:v>
      </x:c>
      <x:c r="P1491" s="13">
        <x:v>1.8518518500000001E-2</x:v>
      </x:c>
      <x:c r="Q1491" s="11" t="b">
        <x:v>0</x:v>
      </x:c>
      <x:c r="R1491" s="10"/>
      <x:c r="S1491" s="10"/>
      <x:c r="T1491" s="12" t="n">
        <x:f t="shared" ca="1" si="103">(COUNTIF($D$1487:$D$1513,"&lt;"&amp;D1491)+(COUNTIF($D$1487:$D$1513,"="&amp;D1491)-1)/2)/26*100</x:f>
        <x:v>19.230769230769234</x:v>
      </x:c>
      <x:c r="U1491" s="12" t="n">
        <x:f t="shared" ca="1" si="101">T1491*N1491</x:f>
        <x:v>3.205128205769231</x:v>
      </x:c>
      <x:c r="V1491" s="12" t="n">
        <x:f t="shared" ca="1" si="102">U1491/9</x:f>
        <x:v>0.35612535619658126</x:v>
      </x:c>
    </x:row>
    <x:row r="1492">
      <x:c r="A1492" s="10" t="s">
        <x:v>341</x:v>
      </x:c>
      <x:c r="B1492" s="10" t="s">
        <x:v>65</x:v>
      </x:c>
      <x:c r="C1492" s="10" t="s">
        <x:v>66</x:v>
      </x:c>
      <x:c r="D1492" s="12">
        <x:v>23.9</x:v>
      </x:c>
      <x:c r="E1492" s="10" t="s">
        <x:v>136</x:v>
      </x:c>
      <x:c r="F1492" s="10">
        <x:v>2025</x:v>
      </x:c>
      <x:c r="G1492" s="10" t="s">
        <x:v>51</x:v>
      </x:c>
      <x:c r="H1492" s="10" t="s">
        <x:v>342</x:v>
      </x:c>
      <x:c r="I1492" s="10" t="s">
        <x:v>343</x:v>
      </x:c>
      <x:c r="J1492" s="10" t="s">
        <x:v>342</x:v>
      </x:c>
      <x:c r="K1492" s="10" t="s">
        <x:v>54</x:v>
      </x:c>
      <x:c r="L1492" s="10" t="s">
        <x:v>339</x:v>
      </x:c>
      <x:c r="M1492" s="10" t="s">
        <x:v>340</x:v>
      </x:c>
      <x:c r="N1492" s="13">
        <x:v>0.16666666669999999</x:v>
      </x:c>
      <x:c r="O1492" s="13">
        <x:v>0.11111111110000001</x:v>
      </x:c>
      <x:c r="P1492" s="13">
        <x:v>1.8518518500000001E-2</x:v>
      </x:c>
      <x:c r="Q1492" s="11" t="b">
        <x:v>0</x:v>
      </x:c>
      <x:c r="R1492" s="10"/>
      <x:c r="S1492" s="10"/>
      <x:c r="T1492" s="12" t="n">
        <x:f t="shared" ca="1" si="103">(COUNTIF($D$1487:$D$1513,"&lt;"&amp;D1492)+(COUNTIF($D$1487:$D$1513,"="&amp;D1492)-1)/2)/26*100</x:f>
        <x:v>48.07692307692308</x:v>
      </x:c>
      <x:c r="U1492" s="12" t="n">
        <x:f t="shared" ca="1" si="101">T1492*N1492</x:f>
        <x:v>8.012820514423078</x:v>
      </x:c>
      <x:c r="V1492" s="12" t="n">
        <x:f t="shared" ca="1" si="102">U1492/9</x:f>
        <x:v>0.8903133904914531</x:v>
      </x:c>
    </x:row>
    <x:row r="1493">
      <x:c r="A1493" s="10" t="s">
        <x:v>341</x:v>
      </x:c>
      <x:c r="B1493" s="10" t="s">
        <x:v>67</x:v>
      </x:c>
      <x:c r="C1493" s="10" t="s">
        <x:v>68</x:v>
      </x:c>
      <x:c r="D1493" s="12">
        <x:v>48.2</x:v>
      </x:c>
      <x:c r="E1493" s="10" t="s">
        <x:v>136</x:v>
      </x:c>
      <x:c r="F1493" s="10">
        <x:v>2025</x:v>
      </x:c>
      <x:c r="G1493" s="10" t="s">
        <x:v>51</x:v>
      </x:c>
      <x:c r="H1493" s="10" t="s">
        <x:v>342</x:v>
      </x:c>
      <x:c r="I1493" s="10" t="s">
        <x:v>343</x:v>
      </x:c>
      <x:c r="J1493" s="10" t="s">
        <x:v>342</x:v>
      </x:c>
      <x:c r="K1493" s="10" t="s">
        <x:v>54</x:v>
      </x:c>
      <x:c r="L1493" s="10" t="s">
        <x:v>339</x:v>
      </x:c>
      <x:c r="M1493" s="10" t="s">
        <x:v>340</x:v>
      </x:c>
      <x:c r="N1493" s="13">
        <x:v>0.16666666669999999</x:v>
      </x:c>
      <x:c r="O1493" s="13">
        <x:v>0.11111111110000001</x:v>
      </x:c>
      <x:c r="P1493" s="13">
        <x:v>1.8518518500000001E-2</x:v>
      </x:c>
      <x:c r="Q1493" s="11" t="b">
        <x:v>0</x:v>
      </x:c>
      <x:c r="R1493" s="10"/>
      <x:c r="S1493" s="10"/>
      <x:c r="T1493" s="12" t="n">
        <x:f t="shared" ca="1" si="103">(COUNTIF($D$1487:$D$1513,"&lt;"&amp;D1493)+(COUNTIF($D$1487:$D$1513,"="&amp;D1493)-1)/2)/26*100</x:f>
        <x:v>92.3076923076923</x:v>
      </x:c>
      <x:c r="U1493" s="12" t="n">
        <x:f t="shared" ca="1" si="101">T1493*N1493</x:f>
        <x:v>15.384615387692307</x:v>
      </x:c>
      <x:c r="V1493" s="12" t="n">
        <x:f t="shared" ca="1" si="102">U1493/9</x:f>
        <x:v>1.7094017097435896</x:v>
      </x:c>
    </x:row>
    <x:row r="1494">
      <x:c r="A1494" s="10" t="s">
        <x:v>341</x:v>
      </x:c>
      <x:c r="B1494" s="10" t="s">
        <x:v>69</x:v>
      </x:c>
      <x:c r="C1494" s="10" t="s">
        <x:v>70</x:v>
      </x:c>
      <x:c r="D1494" s="12">
        <x:v>42.3</x:v>
      </x:c>
      <x:c r="E1494" s="10" t="s">
        <x:v>136</x:v>
      </x:c>
      <x:c r="F1494" s="10">
        <x:v>2025</x:v>
      </x:c>
      <x:c r="G1494" s="10" t="s">
        <x:v>51</x:v>
      </x:c>
      <x:c r="H1494" s="10" t="s">
        <x:v>342</x:v>
      </x:c>
      <x:c r="I1494" s="10" t="s">
        <x:v>343</x:v>
      </x:c>
      <x:c r="J1494" s="10" t="s">
        <x:v>342</x:v>
      </x:c>
      <x:c r="K1494" s="10" t="s">
        <x:v>54</x:v>
      </x:c>
      <x:c r="L1494" s="10" t="s">
        <x:v>339</x:v>
      </x:c>
      <x:c r="M1494" s="10" t="s">
        <x:v>340</x:v>
      </x:c>
      <x:c r="N1494" s="13">
        <x:v>0.16666666669999999</x:v>
      </x:c>
      <x:c r="O1494" s="13">
        <x:v>0.11111111110000001</x:v>
      </x:c>
      <x:c r="P1494" s="13">
        <x:v>1.8518518500000001E-2</x:v>
      </x:c>
      <x:c r="Q1494" s="11" t="b">
        <x:v>0</x:v>
      </x:c>
      <x:c r="R1494" s="10"/>
      <x:c r="S1494" s="10"/>
      <x:c r="T1494" s="12" t="n">
        <x:f t="shared" ca="1" si="103">(COUNTIF($D$1487:$D$1513,"&lt;"&amp;D1494)+(COUNTIF($D$1487:$D$1513,"="&amp;D1494)-1)/2)/26*100</x:f>
        <x:v>80.76923076923077</x:v>
      </x:c>
      <x:c r="U1494" s="12" t="n">
        <x:f t="shared" ca="1" si="101">T1494*N1494</x:f>
        <x:v>13.46153846423077</x:v>
      </x:c>
      <x:c r="V1494" s="12" t="n">
        <x:f t="shared" ca="1" si="102">U1494/9</x:f>
        <x:v>1.4957264960256411</x:v>
      </x:c>
    </x:row>
    <x:row r="1495">
      <x:c r="A1495" s="10" t="s">
        <x:v>341</x:v>
      </x:c>
      <x:c r="B1495" s="10" t="s">
        <x:v>71</x:v>
      </x:c>
      <x:c r="C1495" s="10" t="s">
        <x:v>72</x:v>
      </x:c>
      <x:c r="D1495" s="12">
        <x:v>26.9</x:v>
      </x:c>
      <x:c r="E1495" s="10" t="s">
        <x:v>136</x:v>
      </x:c>
      <x:c r="F1495" s="10">
        <x:v>2025</x:v>
      </x:c>
      <x:c r="G1495" s="10" t="s">
        <x:v>51</x:v>
      </x:c>
      <x:c r="H1495" s="10" t="s">
        <x:v>342</x:v>
      </x:c>
      <x:c r="I1495" s="10" t="s">
        <x:v>343</x:v>
      </x:c>
      <x:c r="J1495" s="10" t="s">
        <x:v>342</x:v>
      </x:c>
      <x:c r="K1495" s="10" t="s">
        <x:v>54</x:v>
      </x:c>
      <x:c r="L1495" s="10" t="s">
        <x:v>339</x:v>
      </x:c>
      <x:c r="M1495" s="10" t="s">
        <x:v>340</x:v>
      </x:c>
      <x:c r="N1495" s="13">
        <x:v>0.16666666669999999</x:v>
      </x:c>
      <x:c r="O1495" s="13">
        <x:v>0.11111111110000001</x:v>
      </x:c>
      <x:c r="P1495" s="13">
        <x:v>1.8518518500000001E-2</x:v>
      </x:c>
      <x:c r="Q1495" s="11" t="b">
        <x:v>0</x:v>
      </x:c>
      <x:c r="R1495" s="10"/>
      <x:c r="S1495" s="10"/>
      <x:c r="T1495" s="12" t="n">
        <x:f t="shared" ca="1" si="103">(COUNTIF($D$1487:$D$1513,"&lt;"&amp;D1495)+(COUNTIF($D$1487:$D$1513,"="&amp;D1495)-1)/2)/26*100</x:f>
        <x:v>65.38461538461539</x:v>
      </x:c>
      <x:c r="U1495" s="12" t="n">
        <x:f t="shared" ca="1" si="101">T1495*N1495</x:f>
        <x:v>10.897435899615385</x:v>
      </x:c>
      <x:c r="V1495" s="12" t="n">
        <x:f t="shared" ca="1" si="102">U1495/9</x:f>
        <x:v>1.210826211068376</x:v>
      </x:c>
    </x:row>
    <x:row r="1496">
      <x:c r="A1496" s="10" t="s">
        <x:v>341</x:v>
      </x:c>
      <x:c r="B1496" s="10" t="s">
        <x:v>73</x:v>
      </x:c>
      <x:c r="C1496" s="10" t="s">
        <x:v>74</x:v>
      </x:c>
      <x:c r="D1496" s="12">
        <x:v>26</x:v>
      </x:c>
      <x:c r="E1496" s="10" t="s">
        <x:v>136</x:v>
      </x:c>
      <x:c r="F1496" s="10">
        <x:v>2025</x:v>
      </x:c>
      <x:c r="G1496" s="10" t="s">
        <x:v>51</x:v>
      </x:c>
      <x:c r="H1496" s="10" t="s">
        <x:v>342</x:v>
      </x:c>
      <x:c r="I1496" s="10" t="s">
        <x:v>343</x:v>
      </x:c>
      <x:c r="J1496" s="10" t="s">
        <x:v>342</x:v>
      </x:c>
      <x:c r="K1496" s="10" t="s">
        <x:v>54</x:v>
      </x:c>
      <x:c r="L1496" s="10" t="s">
        <x:v>339</x:v>
      </x:c>
      <x:c r="M1496" s="10" t="s">
        <x:v>340</x:v>
      </x:c>
      <x:c r="N1496" s="13">
        <x:v>0.16666666669999999</x:v>
      </x:c>
      <x:c r="O1496" s="13">
        <x:v>0.11111111110000001</x:v>
      </x:c>
      <x:c r="P1496" s="13">
        <x:v>1.8518518500000001E-2</x:v>
      </x:c>
      <x:c r="Q1496" s="11" t="b">
        <x:v>0</x:v>
      </x:c>
      <x:c r="R1496" s="10"/>
      <x:c r="S1496" s="10"/>
      <x:c r="T1496" s="12" t="n">
        <x:f t="shared" ca="1" si="103">(COUNTIF($D$1487:$D$1513,"&lt;"&amp;D1496)+(COUNTIF($D$1487:$D$1513,"="&amp;D1496)-1)/2)/26*100</x:f>
        <x:v>61.53846153846154</x:v>
      </x:c>
      <x:c r="U1496" s="12" t="n">
        <x:f t="shared" ca="1" si="101">T1496*N1496</x:f>
        <x:v>10.256410258461539</x:v>
      </x:c>
      <x:c r="V1496" s="12" t="n">
        <x:f t="shared" ca="1" si="102">U1496/9</x:f>
        <x:v>1.13960113982906</x:v>
      </x:c>
    </x:row>
    <x:row r="1497">
      <x:c r="A1497" s="10" t="s">
        <x:v>341</x:v>
      </x:c>
      <x:c r="B1497" s="10" t="s">
        <x:v>75</x:v>
      </x:c>
      <x:c r="C1497" s="10" t="s">
        <x:v>76</x:v>
      </x:c>
      <x:c r="D1497" s="12">
        <x:v>53</x:v>
      </x:c>
      <x:c r="E1497" s="10" t="s">
        <x:v>136</x:v>
      </x:c>
      <x:c r="F1497" s="10">
        <x:v>2025</x:v>
      </x:c>
      <x:c r="G1497" s="10" t="s">
        <x:v>51</x:v>
      </x:c>
      <x:c r="H1497" s="10" t="s">
        <x:v>342</x:v>
      </x:c>
      <x:c r="I1497" s="10" t="s">
        <x:v>343</x:v>
      </x:c>
      <x:c r="J1497" s="10" t="s">
        <x:v>342</x:v>
      </x:c>
      <x:c r="K1497" s="10" t="s">
        <x:v>54</x:v>
      </x:c>
      <x:c r="L1497" s="10" t="s">
        <x:v>339</x:v>
      </x:c>
      <x:c r="M1497" s="10" t="s">
        <x:v>340</x:v>
      </x:c>
      <x:c r="N1497" s="13">
        <x:v>0.16666666669999999</x:v>
      </x:c>
      <x:c r="O1497" s="13">
        <x:v>0.11111111110000001</x:v>
      </x:c>
      <x:c r="P1497" s="13">
        <x:v>1.8518518500000001E-2</x:v>
      </x:c>
      <x:c r="Q1497" s="11" t="b">
        <x:v>0</x:v>
      </x:c>
      <x:c r="R1497" s="10"/>
      <x:c r="S1497" s="10"/>
      <x:c r="T1497" s="12" t="n">
        <x:f t="shared" ca="1" si="103">(COUNTIF($D$1487:$D$1513,"&lt;"&amp;D1497)+(COUNTIF($D$1487:$D$1513,"="&amp;D1497)-1)/2)/26*100</x:f>
        <x:v>96.15384615384616</x:v>
      </x:c>
      <x:c r="U1497" s="12" t="n">
        <x:f t="shared" ca="1" si="101">T1497*N1497</x:f>
        <x:v>16.025641028846156</x:v>
      </x:c>
      <x:c r="V1497" s="12" t="n">
        <x:f t="shared" ca="1" si="102">U1497/9</x:f>
        <x:v>1.7806267809829062</x:v>
      </x:c>
    </x:row>
    <x:row r="1498">
      <x:c r="A1498" s="10" t="s">
        <x:v>341</x:v>
      </x:c>
      <x:c r="B1498" s="10" t="s">
        <x:v>77</x:v>
      </x:c>
      <x:c r="C1498" s="10" t="s">
        <x:v>78</x:v>
      </x:c>
      <x:c r="D1498" s="12">
        <x:v>23.9</x:v>
      </x:c>
      <x:c r="E1498" s="10" t="s">
        <x:v>136</x:v>
      </x:c>
      <x:c r="F1498" s="10">
        <x:v>2025</x:v>
      </x:c>
      <x:c r="G1498" s="10" t="s">
        <x:v>51</x:v>
      </x:c>
      <x:c r="H1498" s="10" t="s">
        <x:v>342</x:v>
      </x:c>
      <x:c r="I1498" s="10" t="s">
        <x:v>343</x:v>
      </x:c>
      <x:c r="J1498" s="10" t="s">
        <x:v>342</x:v>
      </x:c>
      <x:c r="K1498" s="10" t="s">
        <x:v>54</x:v>
      </x:c>
      <x:c r="L1498" s="10" t="s">
        <x:v>339</x:v>
      </x:c>
      <x:c r="M1498" s="10" t="s">
        <x:v>340</x:v>
      </x:c>
      <x:c r="N1498" s="13">
        <x:v>0.16666666669999999</x:v>
      </x:c>
      <x:c r="O1498" s="13">
        <x:v>0.11111111110000001</x:v>
      </x:c>
      <x:c r="P1498" s="13">
        <x:v>1.8518518500000001E-2</x:v>
      </x:c>
      <x:c r="Q1498" s="11" t="b">
        <x:v>0</x:v>
      </x:c>
      <x:c r="R1498" s="10"/>
      <x:c r="S1498" s="10"/>
      <x:c r="T1498" s="12" t="n">
        <x:f t="shared" ca="1" si="103">(COUNTIF($D$1487:$D$1513,"&lt;"&amp;D1498)+(COUNTIF($D$1487:$D$1513,"="&amp;D1498)-1)/2)/26*100</x:f>
        <x:v>48.07692307692308</x:v>
      </x:c>
      <x:c r="U1498" s="12" t="n">
        <x:f t="shared" ca="1" si="101">T1498*N1498</x:f>
        <x:v>8.012820514423078</x:v>
      </x:c>
      <x:c r="V1498" s="12" t="n">
        <x:f t="shared" ca="1" si="102">U1498/9</x:f>
        <x:v>0.8903133904914531</x:v>
      </x:c>
    </x:row>
    <x:row r="1499">
      <x:c r="A1499" s="10" t="s">
        <x:v>341</x:v>
      </x:c>
      <x:c r="B1499" s="10" t="s">
        <x:v>79</x:v>
      </x:c>
      <x:c r="C1499" s="10" t="s">
        <x:v>80</x:v>
      </x:c>
      <x:c r="D1499" s="12">
        <x:v>28.5</x:v>
      </x:c>
      <x:c r="E1499" s="10" t="s">
        <x:v>136</x:v>
      </x:c>
      <x:c r="F1499" s="10">
        <x:v>2025</x:v>
      </x:c>
      <x:c r="G1499" s="10" t="s">
        <x:v>51</x:v>
      </x:c>
      <x:c r="H1499" s="10" t="s">
        <x:v>342</x:v>
      </x:c>
      <x:c r="I1499" s="10" t="s">
        <x:v>343</x:v>
      </x:c>
      <x:c r="J1499" s="10" t="s">
        <x:v>342</x:v>
      </x:c>
      <x:c r="K1499" s="10" t="s">
        <x:v>54</x:v>
      </x:c>
      <x:c r="L1499" s="10" t="s">
        <x:v>339</x:v>
      </x:c>
      <x:c r="M1499" s="10" t="s">
        <x:v>340</x:v>
      </x:c>
      <x:c r="N1499" s="13">
        <x:v>0.16666666669999999</x:v>
      </x:c>
      <x:c r="O1499" s="13">
        <x:v>0.11111111110000001</x:v>
      </x:c>
      <x:c r="P1499" s="13">
        <x:v>1.8518518500000001E-2</x:v>
      </x:c>
      <x:c r="Q1499" s="11" t="b">
        <x:v>0</x:v>
      </x:c>
      <x:c r="R1499" s="10"/>
      <x:c r="S1499" s="10"/>
      <x:c r="T1499" s="12" t="n">
        <x:f t="shared" ca="1" si="103">(COUNTIF($D$1487:$D$1513,"&lt;"&amp;D1499)+(COUNTIF($D$1487:$D$1513,"="&amp;D1499)-1)/2)/26*100</x:f>
        <x:v>69.23076923076923</x:v>
      </x:c>
      <x:c r="U1499" s="12" t="n">
        <x:f t="shared" ca="1" si="101">T1499*N1499</x:f>
        <x:v>11.53846154076923</x:v>
      </x:c>
      <x:c r="V1499" s="12" t="n">
        <x:f t="shared" ca="1" si="102">U1499/9</x:f>
        <x:v>1.2820512823076922</x:v>
      </x:c>
    </x:row>
    <x:row r="1500">
      <x:c r="A1500" s="10" t="s">
        <x:v>341</x:v>
      </x:c>
      <x:c r="B1500" s="10" t="s">
        <x:v>81</x:v>
      </x:c>
      <x:c r="C1500" s="10" t="s">
        <x:v>82</x:v>
      </x:c>
      <x:c r="D1500" s="12">
        <x:v>19.600000000000001</x:v>
      </x:c>
      <x:c r="E1500" s="10" t="s">
        <x:v>136</x:v>
      </x:c>
      <x:c r="F1500" s="10">
        <x:v>2025</x:v>
      </x:c>
      <x:c r="G1500" s="10" t="s">
        <x:v>51</x:v>
      </x:c>
      <x:c r="H1500" s="10" t="s">
        <x:v>342</x:v>
      </x:c>
      <x:c r="I1500" s="10" t="s">
        <x:v>343</x:v>
      </x:c>
      <x:c r="J1500" s="10" t="s">
        <x:v>342</x:v>
      </x:c>
      <x:c r="K1500" s="10" t="s">
        <x:v>54</x:v>
      </x:c>
      <x:c r="L1500" s="10" t="s">
        <x:v>339</x:v>
      </x:c>
      <x:c r="M1500" s="10" t="s">
        <x:v>340</x:v>
      </x:c>
      <x:c r="N1500" s="13">
        <x:v>0.16666666669999999</x:v>
      </x:c>
      <x:c r="O1500" s="13">
        <x:v>0.11111111110000001</x:v>
      </x:c>
      <x:c r="P1500" s="13">
        <x:v>1.8518518500000001E-2</x:v>
      </x:c>
      <x:c r="Q1500" s="11" t="b">
        <x:v>0</x:v>
      </x:c>
      <x:c r="R1500" s="10"/>
      <x:c r="S1500" s="10"/>
      <x:c r="T1500" s="12" t="n">
        <x:f t="shared" ca="1" si="103">(COUNTIF($D$1487:$D$1513,"&lt;"&amp;D1500)+(COUNTIF($D$1487:$D$1513,"="&amp;D1500)-1)/2)/26*100</x:f>
        <x:v>23.076923076923077</x:v>
      </x:c>
      <x:c r="U1500" s="12" t="n">
        <x:f t="shared" ca="1" si="101">T1500*N1500</x:f>
        <x:v>3.8461538469230767</x:v>
      </x:c>
      <x:c r="V1500" s="12" t="n">
        <x:f t="shared" ca="1" si="102">U1500/9</x:f>
        <x:v>0.4273504274358974</x:v>
      </x:c>
    </x:row>
    <x:row r="1501">
      <x:c r="A1501" s="10" t="s">
        <x:v>341</x:v>
      </x:c>
      <x:c r="B1501" s="10" t="s">
        <x:v>83</x:v>
      </x:c>
      <x:c r="C1501" s="10" t="s">
        <x:v>84</x:v>
      </x:c>
      <x:c r="D1501" s="12">
        <x:v>17.2</x:v>
      </x:c>
      <x:c r="E1501" s="10" t="s">
        <x:v>136</x:v>
      </x:c>
      <x:c r="F1501" s="10">
        <x:v>2025</x:v>
      </x:c>
      <x:c r="G1501" s="10" t="s">
        <x:v>51</x:v>
      </x:c>
      <x:c r="H1501" s="10" t="s">
        <x:v>342</x:v>
      </x:c>
      <x:c r="I1501" s="10" t="s">
        <x:v>343</x:v>
      </x:c>
      <x:c r="J1501" s="10" t="s">
        <x:v>342</x:v>
      </x:c>
      <x:c r="K1501" s="10" t="s">
        <x:v>54</x:v>
      </x:c>
      <x:c r="L1501" s="10" t="s">
        <x:v>339</x:v>
      </x:c>
      <x:c r="M1501" s="10" t="s">
        <x:v>340</x:v>
      </x:c>
      <x:c r="N1501" s="13">
        <x:v>0.16666666669999999</x:v>
      </x:c>
      <x:c r="O1501" s="13">
        <x:v>0.11111111110000001</x:v>
      </x:c>
      <x:c r="P1501" s="13">
        <x:v>1.8518518500000001E-2</x:v>
      </x:c>
      <x:c r="Q1501" s="11" t="b">
        <x:v>0</x:v>
      </x:c>
      <x:c r="R1501" s="10"/>
      <x:c r="S1501" s="10"/>
      <x:c r="T1501" s="12" t="n">
        <x:f t="shared" ca="1" si="103">(COUNTIF($D$1487:$D$1513,"&lt;"&amp;D1501)+(COUNTIF($D$1487:$D$1513,"="&amp;D1501)-1)/2)/26*100</x:f>
        <x:v>7.6923076923076925</x:v>
      </x:c>
      <x:c r="U1501" s="12" t="n">
        <x:f t="shared" ca="1" si="101">T1501*N1501</x:f>
        <x:v>1.2820512823076924</x:v>
      </x:c>
      <x:c r="V1501" s="12" t="n">
        <x:f t="shared" ca="1" si="102">U1501/9</x:f>
        <x:v>0.1424501424786325</x:v>
      </x:c>
    </x:row>
    <x:row r="1502">
      <x:c r="A1502" s="10" t="s">
        <x:v>341</x:v>
      </x:c>
      <x:c r="B1502" s="10" t="s">
        <x:v>85</x:v>
      </x:c>
      <x:c r="C1502" s="10" t="s">
        <x:v>86</x:v>
      </x:c>
      <x:c r="D1502" s="12">
        <x:v>20.5</x:v>
      </x:c>
      <x:c r="E1502" s="10" t="s">
        <x:v>136</x:v>
      </x:c>
      <x:c r="F1502" s="10">
        <x:v>2025</x:v>
      </x:c>
      <x:c r="G1502" s="10" t="s">
        <x:v>51</x:v>
      </x:c>
      <x:c r="H1502" s="10" t="s">
        <x:v>342</x:v>
      </x:c>
      <x:c r="I1502" s="10" t="s">
        <x:v>343</x:v>
      </x:c>
      <x:c r="J1502" s="10" t="s">
        <x:v>342</x:v>
      </x:c>
      <x:c r="K1502" s="10" t="s">
        <x:v>54</x:v>
      </x:c>
      <x:c r="L1502" s="10" t="s">
        <x:v>339</x:v>
      </x:c>
      <x:c r="M1502" s="10" t="s">
        <x:v>340</x:v>
      </x:c>
      <x:c r="N1502" s="13">
        <x:v>0.16666666669999999</x:v>
      </x:c>
      <x:c r="O1502" s="13">
        <x:v>0.11111111110000001</x:v>
      </x:c>
      <x:c r="P1502" s="13">
        <x:v>1.8518518500000001E-2</x:v>
      </x:c>
      <x:c r="Q1502" s="11" t="b">
        <x:v>0</x:v>
      </x:c>
      <x:c r="R1502" s="10"/>
      <x:c r="S1502" s="10"/>
      <x:c r="T1502" s="12" t="n">
        <x:f t="shared" ca="1" si="103">(COUNTIF($D$1487:$D$1513,"&lt;"&amp;D1502)+(COUNTIF($D$1487:$D$1513,"="&amp;D1502)-1)/2)/26*100</x:f>
        <x:v>30.76923076923077</x:v>
      </x:c>
      <x:c r="U1502" s="12" t="n">
        <x:f t="shared" ca="1" si="101">T1502*N1502</x:f>
        <x:v>5.1282051292307695</x:v>
      </x:c>
      <x:c r="V1502" s="12" t="n">
        <x:f t="shared" ca="1" si="102">U1502/9</x:f>
        <x:v>0.56980056991453</x:v>
      </x:c>
    </x:row>
    <x:row r="1503">
      <x:c r="A1503" s="10" t="s">
        <x:v>341</x:v>
      </x:c>
      <x:c r="B1503" s="10" t="s">
        <x:v>87</x:v>
      </x:c>
      <x:c r="C1503" s="10" t="s">
        <x:v>88</x:v>
      </x:c>
      <x:c r="D1503" s="12">
        <x:v>38.5</x:v>
      </x:c>
      <x:c r="E1503" s="10" t="s">
        <x:v>136</x:v>
      </x:c>
      <x:c r="F1503" s="10">
        <x:v>2025</x:v>
      </x:c>
      <x:c r="G1503" s="10" t="s">
        <x:v>51</x:v>
      </x:c>
      <x:c r="H1503" s="10" t="s">
        <x:v>342</x:v>
      </x:c>
      <x:c r="I1503" s="10" t="s">
        <x:v>343</x:v>
      </x:c>
      <x:c r="J1503" s="10" t="s">
        <x:v>342</x:v>
      </x:c>
      <x:c r="K1503" s="10" t="s">
        <x:v>54</x:v>
      </x:c>
      <x:c r="L1503" s="10" t="s">
        <x:v>339</x:v>
      </x:c>
      <x:c r="M1503" s="10" t="s">
        <x:v>340</x:v>
      </x:c>
      <x:c r="N1503" s="13">
        <x:v>0.16666666669999999</x:v>
      </x:c>
      <x:c r="O1503" s="13">
        <x:v>0.11111111110000001</x:v>
      </x:c>
      <x:c r="P1503" s="13">
        <x:v>1.8518518500000001E-2</x:v>
      </x:c>
      <x:c r="Q1503" s="11" t="b">
        <x:v>0</x:v>
      </x:c>
      <x:c r="R1503" s="10"/>
      <x:c r="S1503" s="10"/>
      <x:c r="T1503" s="12" t="n">
        <x:f t="shared" ca="1" si="103">(COUNTIF($D$1487:$D$1513,"&lt;"&amp;D1503)+(COUNTIF($D$1487:$D$1513,"="&amp;D1503)-1)/2)/26*100</x:f>
        <x:v>76.92307692307693</x:v>
      </x:c>
      <x:c r="U1503" s="12" t="n">
        <x:f t="shared" ca="1" si="101">T1503*N1503</x:f>
        <x:v>12.820512823076925</x:v>
      </x:c>
      <x:c r="V1503" s="12" t="n">
        <x:f t="shared" ca="1" si="102">U1503/9</x:f>
        <x:v>1.424501424786325</x:v>
      </x:c>
    </x:row>
    <x:row r="1504">
      <x:c r="A1504" s="10" t="s">
        <x:v>341</x:v>
      </x:c>
      <x:c r="B1504" s="10" t="s">
        <x:v>89</x:v>
      </x:c>
      <x:c r="C1504" s="10" t="s">
        <x:v>90</x:v>
      </x:c>
      <x:c r="D1504" s="12">
        <x:v>20.2</x:v>
      </x:c>
      <x:c r="E1504" s="10" t="s">
        <x:v>136</x:v>
      </x:c>
      <x:c r="F1504" s="10">
        <x:v>2025</x:v>
      </x:c>
      <x:c r="G1504" s="10" t="s">
        <x:v>51</x:v>
      </x:c>
      <x:c r="H1504" s="10" t="s">
        <x:v>342</x:v>
      </x:c>
      <x:c r="I1504" s="10" t="s">
        <x:v>343</x:v>
      </x:c>
      <x:c r="J1504" s="10" t="s">
        <x:v>342</x:v>
      </x:c>
      <x:c r="K1504" s="10" t="s">
        <x:v>54</x:v>
      </x:c>
      <x:c r="L1504" s="10" t="s">
        <x:v>339</x:v>
      </x:c>
      <x:c r="M1504" s="10" t="s">
        <x:v>340</x:v>
      </x:c>
      <x:c r="N1504" s="13">
        <x:v>0.16666666669999999</x:v>
      </x:c>
      <x:c r="O1504" s="13">
        <x:v>0.11111111110000001</x:v>
      </x:c>
      <x:c r="P1504" s="13">
        <x:v>1.8518518500000001E-2</x:v>
      </x:c>
      <x:c r="Q1504" s="11" t="b">
        <x:v>0</x:v>
      </x:c>
      <x:c r="R1504" s="10"/>
      <x:c r="S1504" s="10"/>
      <x:c r="T1504" s="12" t="n">
        <x:f t="shared" ca="1" si="103">(COUNTIF($D$1487:$D$1513,"&lt;"&amp;D1504)+(COUNTIF($D$1487:$D$1513,"="&amp;D1504)-1)/2)/26*100</x:f>
        <x:v>26.923076923076923</x:v>
      </x:c>
      <x:c r="U1504" s="12" t="n">
        <x:f t="shared" ca="1" si="101">T1504*N1504</x:f>
        <x:v>4.487179488076923</x:v>
      </x:c>
      <x:c r="V1504" s="12" t="n">
        <x:f t="shared" ca="1" si="102">U1504/9</x:f>
        <x:v>0.49857549867521367</x:v>
      </x:c>
    </x:row>
    <x:row r="1505">
      <x:c r="A1505" s="10" t="s">
        <x:v>341</x:v>
      </x:c>
      <x:c r="B1505" s="10" t="s">
        <x:v>91</x:v>
      </x:c>
      <x:c r="C1505" s="10" t="s">
        <x:v>92</x:v>
      </x:c>
      <x:c r="D1505" s="12">
        <x:v>46.3</x:v>
      </x:c>
      <x:c r="E1505" s="10" t="s">
        <x:v>136</x:v>
      </x:c>
      <x:c r="F1505" s="10">
        <x:v>2025</x:v>
      </x:c>
      <x:c r="G1505" s="10" t="s">
        <x:v>51</x:v>
      </x:c>
      <x:c r="H1505" s="10" t="s">
        <x:v>342</x:v>
      </x:c>
      <x:c r="I1505" s="10" t="s">
        <x:v>343</x:v>
      </x:c>
      <x:c r="J1505" s="10" t="s">
        <x:v>342</x:v>
      </x:c>
      <x:c r="K1505" s="10" t="s">
        <x:v>54</x:v>
      </x:c>
      <x:c r="L1505" s="10" t="s">
        <x:v>339</x:v>
      </x:c>
      <x:c r="M1505" s="10" t="s">
        <x:v>340</x:v>
      </x:c>
      <x:c r="N1505" s="13">
        <x:v>0.16666666669999999</x:v>
      </x:c>
      <x:c r="O1505" s="13">
        <x:v>0.11111111110000001</x:v>
      </x:c>
      <x:c r="P1505" s="13">
        <x:v>1.8518518500000001E-2</x:v>
      </x:c>
      <x:c r="Q1505" s="11" t="b">
        <x:v>0</x:v>
      </x:c>
      <x:c r="R1505" s="10"/>
      <x:c r="S1505" s="10"/>
      <x:c r="T1505" s="12" t="n">
        <x:f t="shared" ca="1" si="103">(COUNTIF($D$1487:$D$1513,"&lt;"&amp;D1505)+(COUNTIF($D$1487:$D$1513,"="&amp;D1505)-1)/2)/26*100</x:f>
        <x:v>88.46153846153845</x:v>
      </x:c>
      <x:c r="U1505" s="12" t="n">
        <x:f t="shared" ca="1" si="101">T1505*N1505</x:f>
        <x:v>14.74358974653846</x:v>
      </x:c>
      <x:c r="V1505" s="12" t="n">
        <x:f t="shared" ca="1" si="102">U1505/9</x:f>
        <x:v>1.6381766385042733</x:v>
      </x:c>
    </x:row>
    <x:row r="1506">
      <x:c r="A1506" s="10" t="s">
        <x:v>341</x:v>
      </x:c>
      <x:c r="B1506" s="10" t="s">
        <x:v>93</x:v>
      </x:c>
      <x:c r="C1506" s="10" t="s">
        <x:v>94</x:v>
      </x:c>
      <x:c r="D1506" s="12">
        <x:v>18.8</x:v>
      </x:c>
      <x:c r="E1506" s="10" t="s">
        <x:v>136</x:v>
      </x:c>
      <x:c r="F1506" s="10">
        <x:v>2025</x:v>
      </x:c>
      <x:c r="G1506" s="10" t="s">
        <x:v>51</x:v>
      </x:c>
      <x:c r="H1506" s="10" t="s">
        <x:v>342</x:v>
      </x:c>
      <x:c r="I1506" s="10" t="s">
        <x:v>343</x:v>
      </x:c>
      <x:c r="J1506" s="10" t="s">
        <x:v>342</x:v>
      </x:c>
      <x:c r="K1506" s="10" t="s">
        <x:v>54</x:v>
      </x:c>
      <x:c r="L1506" s="10" t="s">
        <x:v>339</x:v>
      </x:c>
      <x:c r="M1506" s="10" t="s">
        <x:v>340</x:v>
      </x:c>
      <x:c r="N1506" s="13">
        <x:v>0.16666666669999999</x:v>
      </x:c>
      <x:c r="O1506" s="13">
        <x:v>0.11111111110000001</x:v>
      </x:c>
      <x:c r="P1506" s="13">
        <x:v>1.8518518500000001E-2</x:v>
      </x:c>
      <x:c r="Q1506" s="11" t="b">
        <x:v>0</x:v>
      </x:c>
      <x:c r="R1506" s="10"/>
      <x:c r="S1506" s="10"/>
      <x:c r="T1506" s="12" t="n">
        <x:f t="shared" ca="1" si="103">(COUNTIF($D$1487:$D$1513,"&lt;"&amp;D1506)+(COUNTIF($D$1487:$D$1513,"="&amp;D1506)-1)/2)/26*100</x:f>
        <x:v>15.384615384615385</x:v>
      </x:c>
      <x:c r="U1506" s="12" t="n">
        <x:f t="shared" ca="1" si="101">T1506*N1506</x:f>
        <x:v>2.5641025646153848</x:v>
      </x:c>
      <x:c r="V1506" s="12" t="n">
        <x:f t="shared" ca="1" si="102">U1506/9</x:f>
        <x:v>0.284900284957265</x:v>
      </x:c>
    </x:row>
    <x:row r="1507">
      <x:c r="A1507" s="10" t="s">
        <x:v>341</x:v>
      </x:c>
      <x:c r="B1507" s="10" t="s">
        <x:v>95</x:v>
      </x:c>
      <x:c r="C1507" s="10" t="s">
        <x:v>96</x:v>
      </x:c>
      <x:c r="D1507" s="12">
        <x:v>22.7</x:v>
      </x:c>
      <x:c r="E1507" s="10" t="s">
        <x:v>136</x:v>
      </x:c>
      <x:c r="F1507" s="10">
        <x:v>2025</x:v>
      </x:c>
      <x:c r="G1507" s="10" t="s">
        <x:v>51</x:v>
      </x:c>
      <x:c r="H1507" s="10" t="s">
        <x:v>342</x:v>
      </x:c>
      <x:c r="I1507" s="10" t="s">
        <x:v>343</x:v>
      </x:c>
      <x:c r="J1507" s="10" t="s">
        <x:v>342</x:v>
      </x:c>
      <x:c r="K1507" s="10" t="s">
        <x:v>54</x:v>
      </x:c>
      <x:c r="L1507" s="10" t="s">
        <x:v>339</x:v>
      </x:c>
      <x:c r="M1507" s="10" t="s">
        <x:v>340</x:v>
      </x:c>
      <x:c r="N1507" s="13">
        <x:v>0.16666666669999999</x:v>
      </x:c>
      <x:c r="O1507" s="13">
        <x:v>0.11111111110000001</x:v>
      </x:c>
      <x:c r="P1507" s="13">
        <x:v>1.8518518500000001E-2</x:v>
      </x:c>
      <x:c r="Q1507" s="11" t="b">
        <x:v>0</x:v>
      </x:c>
      <x:c r="R1507" s="10"/>
      <x:c r="S1507" s="10"/>
      <x:c r="T1507" s="12" t="n">
        <x:f t="shared" ca="1" si="103">(COUNTIF($D$1487:$D$1513,"&lt;"&amp;D1507)+(COUNTIF($D$1487:$D$1513,"="&amp;D1507)-1)/2)/26*100</x:f>
        <x:v>40.38461538461539</x:v>
      </x:c>
      <x:c r="U1507" s="12" t="n">
        <x:f t="shared" ca="1" si="101">T1507*N1507</x:f>
        <x:v>6.730769232115385</x:v>
      </x:c>
      <x:c r="V1507" s="12" t="n">
        <x:f t="shared" ca="1" si="102">U1507/9</x:f>
        <x:v>0.7478632480128206</x:v>
      </x:c>
    </x:row>
    <x:row r="1508">
      <x:c r="A1508" s="10" t="s">
        <x:v>341</x:v>
      </x:c>
      <x:c r="B1508" s="10" t="s">
        <x:v>97</x:v>
      </x:c>
      <x:c r="C1508" s="10" t="s">
        <x:v>98</x:v>
      </x:c>
      <x:c r="D1508" s="12">
        <x:v>18.7</x:v>
      </x:c>
      <x:c r="E1508" s="10" t="s">
        <x:v>136</x:v>
      </x:c>
      <x:c r="F1508" s="10">
        <x:v>2025</x:v>
      </x:c>
      <x:c r="G1508" s="10" t="s">
        <x:v>51</x:v>
      </x:c>
      <x:c r="H1508" s="10" t="s">
        <x:v>342</x:v>
      </x:c>
      <x:c r="I1508" s="10" t="s">
        <x:v>343</x:v>
      </x:c>
      <x:c r="J1508" s="10" t="s">
        <x:v>342</x:v>
      </x:c>
      <x:c r="K1508" s="10" t="s">
        <x:v>54</x:v>
      </x:c>
      <x:c r="L1508" s="10" t="s">
        <x:v>339</x:v>
      </x:c>
      <x:c r="M1508" s="10" t="s">
        <x:v>340</x:v>
      </x:c>
      <x:c r="N1508" s="13">
        <x:v>0.16666666669999999</x:v>
      </x:c>
      <x:c r="O1508" s="13">
        <x:v>0.11111111110000001</x:v>
      </x:c>
      <x:c r="P1508" s="13">
        <x:v>1.8518518500000001E-2</x:v>
      </x:c>
      <x:c r="Q1508" s="11" t="b">
        <x:v>0</x:v>
      </x:c>
      <x:c r="R1508" s="10"/>
      <x:c r="S1508" s="10"/>
      <x:c r="T1508" s="12" t="n">
        <x:f t="shared" ca="1" si="103">(COUNTIF($D$1487:$D$1513,"&lt;"&amp;D1508)+(COUNTIF($D$1487:$D$1513,"="&amp;D1508)-1)/2)/26*100</x:f>
        <x:v>11.538461538461538</x:v>
      </x:c>
      <x:c r="U1508" s="12" t="n">
        <x:f t="shared" ca="1" si="101">T1508*N1508</x:f>
        <x:v>1.9230769234615384</x:v>
      </x:c>
      <x:c r="V1508" s="12" t="n">
        <x:f t="shared" ca="1" si="102">U1508/9</x:f>
        <x:v>0.2136752137179487</x:v>
      </x:c>
    </x:row>
    <x:row r="1509">
      <x:c r="A1509" s="10" t="s">
        <x:v>341</x:v>
      </x:c>
      <x:c r="B1509" s="10" t="s">
        <x:v>99</x:v>
      </x:c>
      <x:c r="C1509" s="10" t="s">
        <x:v>100</x:v>
      </x:c>
      <x:c r="D1509" s="12">
        <x:v>36.700000000000003</x:v>
      </x:c>
      <x:c r="E1509" s="10" t="s">
        <x:v>136</x:v>
      </x:c>
      <x:c r="F1509" s="10">
        <x:v>2025</x:v>
      </x:c>
      <x:c r="G1509" s="10" t="s">
        <x:v>51</x:v>
      </x:c>
      <x:c r="H1509" s="10" t="s">
        <x:v>342</x:v>
      </x:c>
      <x:c r="I1509" s="10" t="s">
        <x:v>343</x:v>
      </x:c>
      <x:c r="J1509" s="10" t="s">
        <x:v>342</x:v>
      </x:c>
      <x:c r="K1509" s="10" t="s">
        <x:v>54</x:v>
      </x:c>
      <x:c r="L1509" s="10" t="s">
        <x:v>339</x:v>
      </x:c>
      <x:c r="M1509" s="10" t="s">
        <x:v>340</x:v>
      </x:c>
      <x:c r="N1509" s="13">
        <x:v>0.16666666669999999</x:v>
      </x:c>
      <x:c r="O1509" s="13">
        <x:v>0.11111111110000001</x:v>
      </x:c>
      <x:c r="P1509" s="13">
        <x:v>1.8518518500000001E-2</x:v>
      </x:c>
      <x:c r="Q1509" s="11" t="b">
        <x:v>0</x:v>
      </x:c>
      <x:c r="R1509" s="10"/>
      <x:c r="S1509" s="10"/>
      <x:c r="T1509" s="12" t="n">
        <x:f t="shared" ca="1" si="103">(COUNTIF($D$1487:$D$1513,"&lt;"&amp;D1509)+(COUNTIF($D$1487:$D$1513,"="&amp;D1509)-1)/2)/26*100</x:f>
        <x:v>73.07692307692307</x:v>
      </x:c>
      <x:c r="U1509" s="12" t="n">
        <x:f t="shared" ca="1" si="101">T1509*N1509</x:f>
        <x:v>12.179487181923074</x:v>
      </x:c>
      <x:c r="V1509" s="12" t="n">
        <x:f t="shared" ca="1" si="102">U1509/9</x:f>
        <x:v>1.3532763535470083</x:v>
      </x:c>
    </x:row>
    <x:row r="1510">
      <x:c r="A1510" s="10" t="s">
        <x:v>341</x:v>
      </x:c>
      <x:c r="B1510" s="10" t="s">
        <x:v>101</x:v>
      </x:c>
      <x:c r="C1510" s="10" t="s">
        <x:v>102</x:v>
      </x:c>
      <x:c r="D1510" s="12">
        <x:v>25.6</x:v>
      </x:c>
      <x:c r="E1510" s="10" t="s">
        <x:v>136</x:v>
      </x:c>
      <x:c r="F1510" s="10">
        <x:v>2025</x:v>
      </x:c>
      <x:c r="G1510" s="10" t="s">
        <x:v>51</x:v>
      </x:c>
      <x:c r="H1510" s="10" t="s">
        <x:v>342</x:v>
      </x:c>
      <x:c r="I1510" s="10" t="s">
        <x:v>343</x:v>
      </x:c>
      <x:c r="J1510" s="10" t="s">
        <x:v>342</x:v>
      </x:c>
      <x:c r="K1510" s="10" t="s">
        <x:v>54</x:v>
      </x:c>
      <x:c r="L1510" s="10" t="s">
        <x:v>339</x:v>
      </x:c>
      <x:c r="M1510" s="10" t="s">
        <x:v>340</x:v>
      </x:c>
      <x:c r="N1510" s="13">
        <x:v>0.16666666669999999</x:v>
      </x:c>
      <x:c r="O1510" s="13">
        <x:v>0.11111111110000001</x:v>
      </x:c>
      <x:c r="P1510" s="13">
        <x:v>1.8518518500000001E-2</x:v>
      </x:c>
      <x:c r="Q1510" s="11" t="b">
        <x:v>0</x:v>
      </x:c>
      <x:c r="R1510" s="10"/>
      <x:c r="S1510" s="10"/>
      <x:c r="T1510" s="12" t="n">
        <x:f t="shared" ca="1" si="103">(COUNTIF($D$1487:$D$1513,"&lt;"&amp;D1510)+(COUNTIF($D$1487:$D$1513,"="&amp;D1510)-1)/2)/26*100</x:f>
        <x:v>57.692307692307686</x:v>
      </x:c>
      <x:c r="U1510" s="12" t="n">
        <x:f t="shared" ca="1" si="101">T1510*N1510</x:f>
        <x:v>9.615384617307692</x:v>
      </x:c>
      <x:c r="V1510" s="12" t="n">
        <x:f t="shared" ca="1" si="102">U1510/9</x:f>
        <x:v>1.0683760685897434</x:v>
      </x:c>
    </x:row>
    <x:row r="1511">
      <x:c r="A1511" s="10" t="s">
        <x:v>341</x:v>
      </x:c>
      <x:c r="B1511" s="10" t="s">
        <x:v>103</x:v>
      </x:c>
      <x:c r="C1511" s="10" t="s">
        <x:v>104</x:v>
      </x:c>
      <x:c r="D1511" s="12">
        <x:v>65.400000000000006</x:v>
      </x:c>
      <x:c r="E1511" s="10" t="s">
        <x:v>136</x:v>
      </x:c>
      <x:c r="F1511" s="10">
        <x:v>2025</x:v>
      </x:c>
      <x:c r="G1511" s="10" t="s">
        <x:v>51</x:v>
      </x:c>
      <x:c r="H1511" s="10" t="s">
        <x:v>342</x:v>
      </x:c>
      <x:c r="I1511" s="10" t="s">
        <x:v>343</x:v>
      </x:c>
      <x:c r="J1511" s="10" t="s">
        <x:v>342</x:v>
      </x:c>
      <x:c r="K1511" s="10" t="s">
        <x:v>54</x:v>
      </x:c>
      <x:c r="L1511" s="10" t="s">
        <x:v>339</x:v>
      </x:c>
      <x:c r="M1511" s="10" t="s">
        <x:v>340</x:v>
      </x:c>
      <x:c r="N1511" s="13">
        <x:v>0.16666666669999999</x:v>
      </x:c>
      <x:c r="O1511" s="13">
        <x:v>0.11111111110000001</x:v>
      </x:c>
      <x:c r="P1511" s="13">
        <x:v>1.8518518500000001E-2</x:v>
      </x:c>
      <x:c r="Q1511" s="11" t="b">
        <x:v>0</x:v>
      </x:c>
      <x:c r="R1511" s="10"/>
      <x:c r="S1511" s="10"/>
      <x:c r="T1511" s="12" t="n">
        <x:f t="shared" ca="1" si="103">(COUNTIF($D$1487:$D$1513,"&lt;"&amp;D1511)+(COUNTIF($D$1487:$D$1513,"="&amp;D1511)-1)/2)/26*100</x:f>
        <x:v>100</x:v>
      </x:c>
      <x:c r="U1511" s="12" t="n">
        <x:f t="shared" ca="1" si="101">T1511*N1511</x:f>
        <x:v>16.666666669999998</x:v>
      </x:c>
      <x:c r="V1511" s="12" t="n">
        <x:f t="shared" ca="1" si="102">U1511/9</x:f>
        <x:v>1.851851852222222</x:v>
      </x:c>
    </x:row>
    <x:row r="1512">
      <x:c r="A1512" s="10" t="s">
        <x:v>341</x:v>
      </x:c>
      <x:c r="B1512" s="10" t="s">
        <x:v>105</x:v>
      </x:c>
      <x:c r="C1512" s="10" t="s">
        <x:v>106</x:v>
      </x:c>
      <x:c r="D1512" s="12">
        <x:v>25.4</x:v>
      </x:c>
      <x:c r="E1512" s="10" t="s">
        <x:v>136</x:v>
      </x:c>
      <x:c r="F1512" s="10">
        <x:v>2025</x:v>
      </x:c>
      <x:c r="G1512" s="10" t="s">
        <x:v>51</x:v>
      </x:c>
      <x:c r="H1512" s="10" t="s">
        <x:v>342</x:v>
      </x:c>
      <x:c r="I1512" s="10" t="s">
        <x:v>343</x:v>
      </x:c>
      <x:c r="J1512" s="10" t="s">
        <x:v>342</x:v>
      </x:c>
      <x:c r="K1512" s="10" t="s">
        <x:v>54</x:v>
      </x:c>
      <x:c r="L1512" s="10" t="s">
        <x:v>339</x:v>
      </x:c>
      <x:c r="M1512" s="10" t="s">
        <x:v>340</x:v>
      </x:c>
      <x:c r="N1512" s="13">
        <x:v>0.16666666669999999</x:v>
      </x:c>
      <x:c r="O1512" s="13">
        <x:v>0.11111111110000001</x:v>
      </x:c>
      <x:c r="P1512" s="13">
        <x:v>1.8518518500000001E-2</x:v>
      </x:c>
      <x:c r="Q1512" s="11" t="b">
        <x:v>0</x:v>
      </x:c>
      <x:c r="R1512" s="10"/>
      <x:c r="S1512" s="10"/>
      <x:c r="T1512" s="12" t="n">
        <x:f t="shared" ca="1" si="103">(COUNTIF($D$1487:$D$1513,"&lt;"&amp;D1512)+(COUNTIF($D$1487:$D$1513,"="&amp;D1512)-1)/2)/26*100</x:f>
        <x:v>53.84615384615385</x:v>
      </x:c>
      <x:c r="U1512" s="12" t="n">
        <x:f t="shared" ca="1" si="101">T1512*N1512</x:f>
        <x:v>8.974358976153846</x:v>
      </x:c>
      <x:c r="V1512" s="12" t="n">
        <x:f t="shared" ca="1" si="102">U1512/9</x:f>
        <x:v>0.9971509973504273</x:v>
      </x:c>
    </x:row>
    <x:row r="1513">
      <x:c r="A1513" s="10" t="s">
        <x:v>341</x:v>
      </x:c>
      <x:c r="B1513" s="10" t="s">
        <x:v>107</x:v>
      </x:c>
      <x:c r="C1513" s="10" t="s">
        <x:v>108</x:v>
      </x:c>
      <x:c r="D1513" s="12">
        <x:v>16.3</x:v>
      </x:c>
      <x:c r="E1513" s="10" t="s">
        <x:v>136</x:v>
      </x:c>
      <x:c r="F1513" s="10">
        <x:v>2025</x:v>
      </x:c>
      <x:c r="G1513" s="10" t="s">
        <x:v>51</x:v>
      </x:c>
      <x:c r="H1513" s="10" t="s">
        <x:v>342</x:v>
      </x:c>
      <x:c r="I1513" s="10" t="s">
        <x:v>343</x:v>
      </x:c>
      <x:c r="J1513" s="10" t="s">
        <x:v>342</x:v>
      </x:c>
      <x:c r="K1513" s="10" t="s">
        <x:v>54</x:v>
      </x:c>
      <x:c r="L1513" s="10" t="s">
        <x:v>339</x:v>
      </x:c>
      <x:c r="M1513" s="10" t="s">
        <x:v>340</x:v>
      </x:c>
      <x:c r="N1513" s="13">
        <x:v>0.16666666669999999</x:v>
      </x:c>
      <x:c r="O1513" s="13">
        <x:v>0.11111111110000001</x:v>
      </x:c>
      <x:c r="P1513" s="13">
        <x:v>1.8518518500000001E-2</x:v>
      </x:c>
      <x:c r="Q1513" s="11" t="b">
        <x:v>0</x:v>
      </x:c>
      <x:c r="R1513" s="10"/>
      <x:c r="S1513" s="10"/>
      <x:c r="T1513" s="12" t="n">
        <x:f t="shared" ca="1" si="103">(COUNTIF($D$1487:$D$1513,"&lt;"&amp;D1513)+(COUNTIF($D$1487:$D$1513,"="&amp;D1513)-1)/2)/26*100</x:f>
        <x:v>3.8461538461538463</x:v>
      </x:c>
      <x:c r="U1513" s="12" t="n">
        <x:f t="shared" ca="1" si="101">T1513*N1513</x:f>
        <x:v>0.6410256411538462</x:v>
      </x:c>
      <x:c r="V1513" s="12" t="n">
        <x:f t="shared" ca="1" si="102">U1513/9</x:f>
        <x:v>0.07122507123931625</x:v>
      </x:c>
    </x:row>
    <x:row r="1514">
      <x:c r="A1514" s="10" t="s">
        <x:v>344</x:v>
      </x:c>
      <x:c r="B1514" s="10" t="s">
        <x:v>48</x:v>
      </x:c>
      <x:c r="C1514" s="10" t="s">
        <x:v>49</x:v>
      </x:c>
      <x:c r="D1514" s="12">
        <x:v>13.73</x:v>
      </x:c>
      <x:c r="E1514" s="10" t="s">
        <x:v>345</x:v>
      </x:c>
      <x:c r="F1514" s="10">
        <x:v>2024</x:v>
      </x:c>
      <x:c r="G1514" s="10" t="s">
        <x:v>51</x:v>
      </x:c>
      <x:c r="H1514" s="10" t="s">
        <x:v>346</x:v>
      </x:c>
      <x:c r="I1514" s="10" t="s">
        <x:v>347</x:v>
      </x:c>
      <x:c r="J1514" s="10" t="s">
        <x:v>346</x:v>
      </x:c>
      <x:c r="K1514" s="10" t="s">
        <x:v>54</x:v>
      </x:c>
      <x:c r="L1514" s="10" t="s">
        <x:v>348</x:v>
      </x:c>
      <x:c r="M1514" s="10" t="s">
        <x:v>340</x:v>
      </x:c>
      <x:c r="N1514" s="13">
        <x:v>0.16666666669999999</x:v>
      </x:c>
      <x:c r="O1514" s="13">
        <x:v>0.11111111110000001</x:v>
      </x:c>
      <x:c r="P1514" s="13">
        <x:v>1.8518518500000001E-2</x:v>
      </x:c>
      <x:c r="Q1514" s="11" t="b">
        <x:v>0</x:v>
      </x:c>
      <x:c r="R1514" s="10"/>
      <x:c r="S1514" s="10"/>
      <x:c r="T1514" s="12" t="n">
        <x:f t="shared" ref="T1514:T1540" ca="1" si="104">(COUNTIF($D$1514:$D$1540,"&lt;"&amp;D1514)+(COUNTIF($D$1514:$D$1540,"="&amp;D1514)-1)/2)/26*100</x:f>
        <x:v>69.23076923076923</x:v>
      </x:c>
      <x:c r="U1514" s="12" t="n">
        <x:f t="shared" ca="1" si="101">T1514*N1514</x:f>
        <x:v>11.53846154076923</x:v>
      </x:c>
      <x:c r="V1514" s="12" t="n">
        <x:f t="shared" ca="1" si="102">U1514/9</x:f>
        <x:v>1.2820512823076922</x:v>
      </x:c>
    </x:row>
    <x:row r="1515">
      <x:c r="A1515" s="10" t="s">
        <x:v>344</x:v>
      </x:c>
      <x:c r="B1515" s="10" t="s">
        <x:v>57</x:v>
      </x:c>
      <x:c r="C1515" s="10" t="s">
        <x:v>58</x:v>
      </x:c>
      <x:c r="D1515" s="12">
        <x:v>9.73</x:v>
      </x:c>
      <x:c r="E1515" s="10" t="s">
        <x:v>345</x:v>
      </x:c>
      <x:c r="F1515" s="10">
        <x:v>2024</x:v>
      </x:c>
      <x:c r="G1515" s="10" t="s">
        <x:v>51</x:v>
      </x:c>
      <x:c r="H1515" s="10" t="s">
        <x:v>346</x:v>
      </x:c>
      <x:c r="I1515" s="10" t="s">
        <x:v>347</x:v>
      </x:c>
      <x:c r="J1515" s="10" t="s">
        <x:v>346</x:v>
      </x:c>
      <x:c r="K1515" s="10" t="s">
        <x:v>54</x:v>
      </x:c>
      <x:c r="L1515" s="10" t="s">
        <x:v>348</x:v>
      </x:c>
      <x:c r="M1515" s="10" t="s">
        <x:v>340</x:v>
      </x:c>
      <x:c r="N1515" s="13">
        <x:v>0.16666666669999999</x:v>
      </x:c>
      <x:c r="O1515" s="13">
        <x:v>0.11111111110000001</x:v>
      </x:c>
      <x:c r="P1515" s="13">
        <x:v>1.8518518500000001E-2</x:v>
      </x:c>
      <x:c r="Q1515" s="11" t="b">
        <x:v>0</x:v>
      </x:c>
      <x:c r="R1515" s="10"/>
      <x:c r="S1515" s="10"/>
      <x:c r="T1515" s="12" t="n">
        <x:f t="shared" ca="1" si="104">(COUNTIF($D$1514:$D$1540,"&lt;"&amp;D1515)+(COUNTIF($D$1514:$D$1540,"="&amp;D1515)-1)/2)/26*100</x:f>
        <x:v>11.538461538461538</x:v>
      </x:c>
      <x:c r="U1515" s="12" t="n">
        <x:f t="shared" ca="1" si="101">T1515*N1515</x:f>
        <x:v>1.9230769234615384</x:v>
      </x:c>
      <x:c r="V1515" s="12" t="n">
        <x:f t="shared" ca="1" si="102">U1515/9</x:f>
        <x:v>0.2136752137179487</x:v>
      </x:c>
    </x:row>
    <x:row r="1516">
      <x:c r="A1516" s="10" t="s">
        <x:v>344</x:v>
      </x:c>
      <x:c r="B1516" s="10" t="s">
        <x:v>59</x:v>
      </x:c>
      <x:c r="C1516" s="10" t="s">
        <x:v>60</x:v>
      </x:c>
      <x:c r="D1516" s="12">
        <x:v>9.7799999999999994</x:v>
      </x:c>
      <x:c r="E1516" s="10" t="s">
        <x:v>345</x:v>
      </x:c>
      <x:c r="F1516" s="10">
        <x:v>2024</x:v>
      </x:c>
      <x:c r="G1516" s="10" t="s">
        <x:v>51</x:v>
      </x:c>
      <x:c r="H1516" s="10" t="s">
        <x:v>346</x:v>
      </x:c>
      <x:c r="I1516" s="10" t="s">
        <x:v>347</x:v>
      </x:c>
      <x:c r="J1516" s="10" t="s">
        <x:v>346</x:v>
      </x:c>
      <x:c r="K1516" s="10" t="s">
        <x:v>54</x:v>
      </x:c>
      <x:c r="L1516" s="10" t="s">
        <x:v>348</x:v>
      </x:c>
      <x:c r="M1516" s="10" t="s">
        <x:v>340</x:v>
      </x:c>
      <x:c r="N1516" s="13">
        <x:v>0.16666666669999999</x:v>
      </x:c>
      <x:c r="O1516" s="13">
        <x:v>0.11111111110000001</x:v>
      </x:c>
      <x:c r="P1516" s="13">
        <x:v>1.8518518500000001E-2</x:v>
      </x:c>
      <x:c r="Q1516" s="11" t="b">
        <x:v>0</x:v>
      </x:c>
      <x:c r="R1516" s="10"/>
      <x:c r="S1516" s="10"/>
      <x:c r="T1516" s="12" t="n">
        <x:f t="shared" ca="1" si="104">(COUNTIF($D$1514:$D$1540,"&lt;"&amp;D1516)+(COUNTIF($D$1514:$D$1540,"="&amp;D1516)-1)/2)/26*100</x:f>
        <x:v>15.384615384615385</x:v>
      </x:c>
      <x:c r="U1516" s="12" t="n">
        <x:f t="shared" ca="1" si="101">T1516*N1516</x:f>
        <x:v>2.5641025646153848</x:v>
      </x:c>
      <x:c r="V1516" s="12" t="n">
        <x:f t="shared" ca="1" si="102">U1516/9</x:f>
        <x:v>0.284900284957265</x:v>
      </x:c>
    </x:row>
    <x:row r="1517">
      <x:c r="A1517" s="10" t="s">
        <x:v>344</x:v>
      </x:c>
      <x:c r="B1517" s="10" t="s">
        <x:v>61</x:v>
      </x:c>
      <x:c r="C1517" s="10" t="s">
        <x:v>62</x:v>
      </x:c>
      <x:c r="D1517" s="12">
        <x:v>13.13</x:v>
      </x:c>
      <x:c r="E1517" s="10" t="s">
        <x:v>345</x:v>
      </x:c>
      <x:c r="F1517" s="10">
        <x:v>2024</x:v>
      </x:c>
      <x:c r="G1517" s="10" t="s">
        <x:v>51</x:v>
      </x:c>
      <x:c r="H1517" s="10" t="s">
        <x:v>346</x:v>
      </x:c>
      <x:c r="I1517" s="10" t="s">
        <x:v>347</x:v>
      </x:c>
      <x:c r="J1517" s="10" t="s">
        <x:v>346</x:v>
      </x:c>
      <x:c r="K1517" s="10" t="s">
        <x:v>54</x:v>
      </x:c>
      <x:c r="L1517" s="10" t="s">
        <x:v>348</x:v>
      </x:c>
      <x:c r="M1517" s="10" t="s">
        <x:v>340</x:v>
      </x:c>
      <x:c r="N1517" s="13">
        <x:v>0.16666666669999999</x:v>
      </x:c>
      <x:c r="O1517" s="13">
        <x:v>0.11111111110000001</x:v>
      </x:c>
      <x:c r="P1517" s="13">
        <x:v>1.8518518500000001E-2</x:v>
      </x:c>
      <x:c r="Q1517" s="11" t="b">
        <x:v>0</x:v>
      </x:c>
      <x:c r="R1517" s="10"/>
      <x:c r="S1517" s="10"/>
      <x:c r="T1517" s="12" t="n">
        <x:f t="shared" ca="1" si="104">(COUNTIF($D$1514:$D$1540,"&lt;"&amp;D1517)+(COUNTIF($D$1514:$D$1540,"="&amp;D1517)-1)/2)/26*100</x:f>
        <x:v>57.692307692307686</x:v>
      </x:c>
      <x:c r="U1517" s="12" t="n">
        <x:f t="shared" ca="1" si="101">T1517*N1517</x:f>
        <x:v>9.615384617307692</x:v>
      </x:c>
      <x:c r="V1517" s="12" t="n">
        <x:f t="shared" ca="1" si="102">U1517/9</x:f>
        <x:v>1.0683760685897434</x:v>
      </x:c>
    </x:row>
    <x:row r="1518">
      <x:c r="A1518" s="10" t="s">
        <x:v>344</x:v>
      </x:c>
      <x:c r="B1518" s="10" t="s">
        <x:v>63</x:v>
      </x:c>
      <x:c r="C1518" s="10" t="s">
        <x:v>64</x:v>
      </x:c>
      <x:c r="D1518" s="12">
        <x:v>10.39</x:v>
      </x:c>
      <x:c r="E1518" s="10" t="s">
        <x:v>345</x:v>
      </x:c>
      <x:c r="F1518" s="10">
        <x:v>2024</x:v>
      </x:c>
      <x:c r="G1518" s="10" t="s">
        <x:v>51</x:v>
      </x:c>
      <x:c r="H1518" s="10" t="s">
        <x:v>346</x:v>
      </x:c>
      <x:c r="I1518" s="10" t="s">
        <x:v>347</x:v>
      </x:c>
      <x:c r="J1518" s="10" t="s">
        <x:v>346</x:v>
      </x:c>
      <x:c r="K1518" s="10" t="s">
        <x:v>54</x:v>
      </x:c>
      <x:c r="L1518" s="10" t="s">
        <x:v>348</x:v>
      </x:c>
      <x:c r="M1518" s="10" t="s">
        <x:v>340</x:v>
      </x:c>
      <x:c r="N1518" s="13">
        <x:v>0.16666666669999999</x:v>
      </x:c>
      <x:c r="O1518" s="13">
        <x:v>0.11111111110000001</x:v>
      </x:c>
      <x:c r="P1518" s="13">
        <x:v>1.8518518500000001E-2</x:v>
      </x:c>
      <x:c r="Q1518" s="11" t="b">
        <x:v>0</x:v>
      </x:c>
      <x:c r="R1518" s="10"/>
      <x:c r="S1518" s="10"/>
      <x:c r="T1518" s="12" t="n">
        <x:f t="shared" ca="1" si="104">(COUNTIF($D$1514:$D$1540,"&lt;"&amp;D1518)+(COUNTIF($D$1514:$D$1540,"="&amp;D1518)-1)/2)/26*100</x:f>
        <x:v>26.923076923076923</x:v>
      </x:c>
      <x:c r="U1518" s="12" t="n">
        <x:f t="shared" ca="1" si="101">T1518*N1518</x:f>
        <x:v>4.487179488076923</x:v>
      </x:c>
      <x:c r="V1518" s="12" t="n">
        <x:f t="shared" ca="1" si="102">U1518/9</x:f>
        <x:v>0.49857549867521367</x:v>
      </x:c>
    </x:row>
    <x:row r="1519">
      <x:c r="A1519" s="10" t="s">
        <x:v>344</x:v>
      </x:c>
      <x:c r="B1519" s="10" t="s">
        <x:v>65</x:v>
      </x:c>
      <x:c r="C1519" s="10" t="s">
        <x:v>66</x:v>
      </x:c>
      <x:c r="D1519" s="12">
        <x:v>15.34</x:v>
      </x:c>
      <x:c r="E1519" s="10" t="s">
        <x:v>345</x:v>
      </x:c>
      <x:c r="F1519" s="10">
        <x:v>2024</x:v>
      </x:c>
      <x:c r="G1519" s="10" t="s">
        <x:v>51</x:v>
      </x:c>
      <x:c r="H1519" s="10" t="s">
        <x:v>346</x:v>
      </x:c>
      <x:c r="I1519" s="10" t="s">
        <x:v>347</x:v>
      </x:c>
      <x:c r="J1519" s="10" t="s">
        <x:v>346</x:v>
      </x:c>
      <x:c r="K1519" s="10" t="s">
        <x:v>54</x:v>
      </x:c>
      <x:c r="L1519" s="10" t="s">
        <x:v>348</x:v>
      </x:c>
      <x:c r="M1519" s="10" t="s">
        <x:v>340</x:v>
      </x:c>
      <x:c r="N1519" s="13">
        <x:v>0.16666666669999999</x:v>
      </x:c>
      <x:c r="O1519" s="13">
        <x:v>0.11111111110000001</x:v>
      </x:c>
      <x:c r="P1519" s="13">
        <x:v>1.8518518500000001E-2</x:v>
      </x:c>
      <x:c r="Q1519" s="11" t="b">
        <x:v>0</x:v>
      </x:c>
      <x:c r="R1519" s="10"/>
      <x:c r="S1519" s="10"/>
      <x:c r="T1519" s="12" t="n">
        <x:f t="shared" ca="1" si="104">(COUNTIF($D$1514:$D$1540,"&lt;"&amp;D1519)+(COUNTIF($D$1514:$D$1540,"="&amp;D1519)-1)/2)/26*100</x:f>
        <x:v>76.92307692307693</x:v>
      </x:c>
      <x:c r="U1519" s="12" t="n">
        <x:f t="shared" ca="1" si="101">T1519*N1519</x:f>
        <x:v>12.820512823076925</x:v>
      </x:c>
      <x:c r="V1519" s="12" t="n">
        <x:f t="shared" ca="1" si="102">U1519/9</x:f>
        <x:v>1.424501424786325</x:v>
      </x:c>
    </x:row>
    <x:row r="1520">
      <x:c r="A1520" s="10" t="s">
        <x:v>344</x:v>
      </x:c>
      <x:c r="B1520" s="10" t="s">
        <x:v>67</x:v>
      </x:c>
      <x:c r="C1520" s="10" t="s">
        <x:v>68</x:v>
      </x:c>
      <x:c r="D1520" s="12">
        <x:v>17.489999999999998</x:v>
      </x:c>
      <x:c r="E1520" s="10" t="s">
        <x:v>345</x:v>
      </x:c>
      <x:c r="F1520" s="10">
        <x:v>2024</x:v>
      </x:c>
      <x:c r="G1520" s="10" t="s">
        <x:v>51</x:v>
      </x:c>
      <x:c r="H1520" s="10" t="s">
        <x:v>346</x:v>
      </x:c>
      <x:c r="I1520" s="10" t="s">
        <x:v>347</x:v>
      </x:c>
      <x:c r="J1520" s="10" t="s">
        <x:v>346</x:v>
      </x:c>
      <x:c r="K1520" s="10" t="s">
        <x:v>54</x:v>
      </x:c>
      <x:c r="L1520" s="10" t="s">
        <x:v>348</x:v>
      </x:c>
      <x:c r="M1520" s="10" t="s">
        <x:v>340</x:v>
      </x:c>
      <x:c r="N1520" s="13">
        <x:v>0.16666666669999999</x:v>
      </x:c>
      <x:c r="O1520" s="13">
        <x:v>0.11111111110000001</x:v>
      </x:c>
      <x:c r="P1520" s="13">
        <x:v>1.8518518500000001E-2</x:v>
      </x:c>
      <x:c r="Q1520" s="11" t="b">
        <x:v>0</x:v>
      </x:c>
      <x:c r="R1520" s="10"/>
      <x:c r="S1520" s="10"/>
      <x:c r="T1520" s="12" t="n">
        <x:f t="shared" ca="1" si="104">(COUNTIF($D$1514:$D$1540,"&lt;"&amp;D1520)+(COUNTIF($D$1514:$D$1540,"="&amp;D1520)-1)/2)/26*100</x:f>
        <x:v>88.46153846153845</x:v>
      </x:c>
      <x:c r="U1520" s="12" t="n">
        <x:f t="shared" ca="1" si="101">T1520*N1520</x:f>
        <x:v>14.74358974653846</x:v>
      </x:c>
      <x:c r="V1520" s="12" t="n">
        <x:f t="shared" ca="1" si="102">U1520/9</x:f>
        <x:v>1.6381766385042733</x:v>
      </x:c>
    </x:row>
    <x:row r="1521">
      <x:c r="A1521" s="10" t="s">
        <x:v>344</x:v>
      </x:c>
      <x:c r="B1521" s="10" t="s">
        <x:v>69</x:v>
      </x:c>
      <x:c r="C1521" s="10" t="s">
        <x:v>70</x:v>
      </x:c>
      <x:c r="D1521" s="12">
        <x:v>9.6199999999999992</x:v>
      </x:c>
      <x:c r="E1521" s="10" t="s">
        <x:v>345</x:v>
      </x:c>
      <x:c r="F1521" s="10">
        <x:v>2024</x:v>
      </x:c>
      <x:c r="G1521" s="10" t="s">
        <x:v>51</x:v>
      </x:c>
      <x:c r="H1521" s="10" t="s">
        <x:v>346</x:v>
      </x:c>
      <x:c r="I1521" s="10" t="s">
        <x:v>347</x:v>
      </x:c>
      <x:c r="J1521" s="10" t="s">
        <x:v>346</x:v>
      </x:c>
      <x:c r="K1521" s="10" t="s">
        <x:v>54</x:v>
      </x:c>
      <x:c r="L1521" s="10" t="s">
        <x:v>348</x:v>
      </x:c>
      <x:c r="M1521" s="10" t="s">
        <x:v>340</x:v>
      </x:c>
      <x:c r="N1521" s="13">
        <x:v>0.16666666669999999</x:v>
      </x:c>
      <x:c r="O1521" s="13">
        <x:v>0.11111111110000001</x:v>
      </x:c>
      <x:c r="P1521" s="13">
        <x:v>1.8518518500000001E-2</x:v>
      </x:c>
      <x:c r="Q1521" s="11" t="b">
        <x:v>0</x:v>
      </x:c>
      <x:c r="R1521" s="10"/>
      <x:c r="S1521" s="10"/>
      <x:c r="T1521" s="12" t="n">
        <x:f t="shared" ca="1" si="104">(COUNTIF($D$1514:$D$1540,"&lt;"&amp;D1521)+(COUNTIF($D$1514:$D$1540,"="&amp;D1521)-1)/2)/26*100</x:f>
        <x:v>7.6923076923076925</x:v>
      </x:c>
      <x:c r="U1521" s="12" t="n">
        <x:f t="shared" ca="1" si="101">T1521*N1521</x:f>
        <x:v>1.2820512823076924</x:v>
      </x:c>
      <x:c r="V1521" s="12" t="n">
        <x:f t="shared" ca="1" si="102">U1521/9</x:f>
        <x:v>0.1424501424786325</x:v>
      </x:c>
    </x:row>
    <x:row r="1522">
      <x:c r="A1522" s="10" t="s">
        <x:v>344</x:v>
      </x:c>
      <x:c r="B1522" s="10" t="s">
        <x:v>71</x:v>
      </x:c>
      <x:c r="C1522" s="10" t="s">
        <x:v>72</x:v>
      </x:c>
      <x:c r="D1522" s="12">
        <x:v>11.81</x:v>
      </x:c>
      <x:c r="E1522" s="10" t="s">
        <x:v>345</x:v>
      </x:c>
      <x:c r="F1522" s="10">
        <x:v>2024</x:v>
      </x:c>
      <x:c r="G1522" s="10" t="s">
        <x:v>51</x:v>
      </x:c>
      <x:c r="H1522" s="10" t="s">
        <x:v>346</x:v>
      </x:c>
      <x:c r="I1522" s="10" t="s">
        <x:v>347</x:v>
      </x:c>
      <x:c r="J1522" s="10" t="s">
        <x:v>346</x:v>
      </x:c>
      <x:c r="K1522" s="10" t="s">
        <x:v>54</x:v>
      </x:c>
      <x:c r="L1522" s="10" t="s">
        <x:v>348</x:v>
      </x:c>
      <x:c r="M1522" s="10" t="s">
        <x:v>340</x:v>
      </x:c>
      <x:c r="N1522" s="13">
        <x:v>0.16666666669999999</x:v>
      </x:c>
      <x:c r="O1522" s="13">
        <x:v>0.11111111110000001</x:v>
      </x:c>
      <x:c r="P1522" s="13">
        <x:v>1.8518518500000001E-2</x:v>
      </x:c>
      <x:c r="Q1522" s="11" t="b">
        <x:v>0</x:v>
      </x:c>
      <x:c r="R1522" s="10"/>
      <x:c r="S1522" s="10"/>
      <x:c r="T1522" s="12" t="n">
        <x:f t="shared" ca="1" si="104">(COUNTIF($D$1514:$D$1540,"&lt;"&amp;D1522)+(COUNTIF($D$1514:$D$1540,"="&amp;D1522)-1)/2)/26*100</x:f>
        <x:v>34.61538461538461</x:v>
      </x:c>
      <x:c r="U1522" s="12" t="n">
        <x:f t="shared" ca="1" si="101">T1522*N1522</x:f>
        <x:v>5.769230770384615</x:v>
      </x:c>
      <x:c r="V1522" s="12" t="n">
        <x:f t="shared" ca="1" si="102">U1522/9</x:f>
        <x:v>0.6410256411538461</x:v>
      </x:c>
    </x:row>
    <x:row r="1523">
      <x:c r="A1523" s="10" t="s">
        <x:v>344</x:v>
      </x:c>
      <x:c r="B1523" s="10" t="s">
        <x:v>73</x:v>
      </x:c>
      <x:c r="C1523" s="10" t="s">
        <x:v>74</x:v>
      </x:c>
      <x:c r="D1523" s="12">
        <x:v>13.87</x:v>
      </x:c>
      <x:c r="E1523" s="10" t="s">
        <x:v>345</x:v>
      </x:c>
      <x:c r="F1523" s="10">
        <x:v>2024</x:v>
      </x:c>
      <x:c r="G1523" s="10" t="s">
        <x:v>51</x:v>
      </x:c>
      <x:c r="H1523" s="10" t="s">
        <x:v>346</x:v>
      </x:c>
      <x:c r="I1523" s="10" t="s">
        <x:v>347</x:v>
      </x:c>
      <x:c r="J1523" s="10" t="s">
        <x:v>346</x:v>
      </x:c>
      <x:c r="K1523" s="10" t="s">
        <x:v>54</x:v>
      </x:c>
      <x:c r="L1523" s="10" t="s">
        <x:v>348</x:v>
      </x:c>
      <x:c r="M1523" s="10" t="s">
        <x:v>340</x:v>
      </x:c>
      <x:c r="N1523" s="13">
        <x:v>0.16666666669999999</x:v>
      </x:c>
      <x:c r="O1523" s="13">
        <x:v>0.11111111110000001</x:v>
      </x:c>
      <x:c r="P1523" s="13">
        <x:v>1.8518518500000001E-2</x:v>
      </x:c>
      <x:c r="Q1523" s="11" t="b">
        <x:v>0</x:v>
      </x:c>
      <x:c r="R1523" s="10"/>
      <x:c r="S1523" s="10"/>
      <x:c r="T1523" s="12" t="n">
        <x:f t="shared" ca="1" si="104">(COUNTIF($D$1514:$D$1540,"&lt;"&amp;D1523)+(COUNTIF($D$1514:$D$1540,"="&amp;D1523)-1)/2)/26*100</x:f>
        <x:v>73.07692307692307</x:v>
      </x:c>
      <x:c r="U1523" s="12" t="n">
        <x:f t="shared" ca="1" si="101">T1523*N1523</x:f>
        <x:v>12.179487181923074</x:v>
      </x:c>
      <x:c r="V1523" s="12" t="n">
        <x:f t="shared" ca="1" si="102">U1523/9</x:f>
        <x:v>1.3532763535470083</x:v>
      </x:c>
    </x:row>
    <x:row r="1524">
      <x:c r="A1524" s="10" t="s">
        <x:v>344</x:v>
      </x:c>
      <x:c r="B1524" s="10" t="s">
        <x:v>75</x:v>
      </x:c>
      <x:c r="C1524" s="10" t="s">
        <x:v>76</x:v>
      </x:c>
      <x:c r="D1524" s="12">
        <x:v>7.03</x:v>
      </x:c>
      <x:c r="E1524" s="10" t="s">
        <x:v>345</x:v>
      </x:c>
      <x:c r="F1524" s="10">
        <x:v>2024</x:v>
      </x:c>
      <x:c r="G1524" s="10" t="s">
        <x:v>51</x:v>
      </x:c>
      <x:c r="H1524" s="10" t="s">
        <x:v>346</x:v>
      </x:c>
      <x:c r="I1524" s="10" t="s">
        <x:v>347</x:v>
      </x:c>
      <x:c r="J1524" s="10" t="s">
        <x:v>346</x:v>
      </x:c>
      <x:c r="K1524" s="10" t="s">
        <x:v>54</x:v>
      </x:c>
      <x:c r="L1524" s="10" t="s">
        <x:v>348</x:v>
      </x:c>
      <x:c r="M1524" s="10" t="s">
        <x:v>340</x:v>
      </x:c>
      <x:c r="N1524" s="13">
        <x:v>0.16666666669999999</x:v>
      </x:c>
      <x:c r="O1524" s="13">
        <x:v>0.11111111110000001</x:v>
      </x:c>
      <x:c r="P1524" s="13">
        <x:v>1.8518518500000001E-2</x:v>
      </x:c>
      <x:c r="Q1524" s="11" t="b">
        <x:v>0</x:v>
      </x:c>
      <x:c r="R1524" s="10"/>
      <x:c r="S1524" s="10"/>
      <x:c r="T1524" s="12" t="n">
        <x:f t="shared" ca="1" si="104">(COUNTIF($D$1514:$D$1540,"&lt;"&amp;D1524)+(COUNTIF($D$1514:$D$1540,"="&amp;D1524)-1)/2)/26*100</x:f>
        <x:v>0</x:v>
      </x:c>
      <x:c r="U1524" s="12" t="n">
        <x:f t="shared" ca="1" si="101">T1524*N1524</x:f>
        <x:v>0</x:v>
      </x:c>
      <x:c r="V1524" s="12" t="n">
        <x:f t="shared" ca="1" si="102">U1524/9</x:f>
        <x:v>0</x:v>
      </x:c>
    </x:row>
    <x:row r="1525">
      <x:c r="A1525" s="10" t="s">
        <x:v>344</x:v>
      </x:c>
      <x:c r="B1525" s="10" t="s">
        <x:v>77</x:v>
      </x:c>
      <x:c r="C1525" s="10" t="s">
        <x:v>78</x:v>
      </x:c>
      <x:c r="D1525" s="12">
        <x:v>12.28</x:v>
      </x:c>
      <x:c r="E1525" s="10" t="s">
        <x:v>345</x:v>
      </x:c>
      <x:c r="F1525" s="10">
        <x:v>2024</x:v>
      </x:c>
      <x:c r="G1525" s="10" t="s">
        <x:v>51</x:v>
      </x:c>
      <x:c r="H1525" s="10" t="s">
        <x:v>346</x:v>
      </x:c>
      <x:c r="I1525" s="10" t="s">
        <x:v>347</x:v>
      </x:c>
      <x:c r="J1525" s="10" t="s">
        <x:v>346</x:v>
      </x:c>
      <x:c r="K1525" s="10" t="s">
        <x:v>54</x:v>
      </x:c>
      <x:c r="L1525" s="10" t="s">
        <x:v>348</x:v>
      </x:c>
      <x:c r="M1525" s="10" t="s">
        <x:v>340</x:v>
      </x:c>
      <x:c r="N1525" s="13">
        <x:v>0.16666666669999999</x:v>
      </x:c>
      <x:c r="O1525" s="13">
        <x:v>0.11111111110000001</x:v>
      </x:c>
      <x:c r="P1525" s="13">
        <x:v>1.8518518500000001E-2</x:v>
      </x:c>
      <x:c r="Q1525" s="11" t="b">
        <x:v>0</x:v>
      </x:c>
      <x:c r="R1525" s="10"/>
      <x:c r="S1525" s="10"/>
      <x:c r="T1525" s="12" t="n">
        <x:f t="shared" ca="1" si="104">(COUNTIF($D$1514:$D$1540,"&lt;"&amp;D1525)+(COUNTIF($D$1514:$D$1540,"="&amp;D1525)-1)/2)/26*100</x:f>
        <x:v>50</x:v>
      </x:c>
      <x:c r="U1525" s="12" t="n">
        <x:f t="shared" ca="1" si="101">T1525*N1525</x:f>
        <x:v>8.333333334999999</x:v>
      </x:c>
      <x:c r="V1525" s="12" t="n">
        <x:f t="shared" ca="1" si="102">U1525/9</x:f>
        <x:v>0.925925926111111</x:v>
      </x:c>
    </x:row>
    <x:row r="1526">
      <x:c r="A1526" s="10" t="s">
        <x:v>344</x:v>
      </x:c>
      <x:c r="B1526" s="10" t="s">
        <x:v>79</x:v>
      </x:c>
      <x:c r="C1526" s="10" t="s">
        <x:v>80</x:v>
      </x:c>
      <x:c r="D1526" s="12">
        <x:v>13.31</x:v>
      </x:c>
      <x:c r="E1526" s="10" t="s">
        <x:v>345</x:v>
      </x:c>
      <x:c r="F1526" s="10">
        <x:v>2024</x:v>
      </x:c>
      <x:c r="G1526" s="10" t="s">
        <x:v>51</x:v>
      </x:c>
      <x:c r="H1526" s="10" t="s">
        <x:v>346</x:v>
      </x:c>
      <x:c r="I1526" s="10" t="s">
        <x:v>347</x:v>
      </x:c>
      <x:c r="J1526" s="10" t="s">
        <x:v>346</x:v>
      </x:c>
      <x:c r="K1526" s="10" t="s">
        <x:v>54</x:v>
      </x:c>
      <x:c r="L1526" s="10" t="s">
        <x:v>348</x:v>
      </x:c>
      <x:c r="M1526" s="10" t="s">
        <x:v>340</x:v>
      </x:c>
      <x:c r="N1526" s="13">
        <x:v>0.16666666669999999</x:v>
      </x:c>
      <x:c r="O1526" s="13">
        <x:v>0.11111111110000001</x:v>
      </x:c>
      <x:c r="P1526" s="13">
        <x:v>1.8518518500000001E-2</x:v>
      </x:c>
      <x:c r="Q1526" s="11" t="b">
        <x:v>0</x:v>
      </x:c>
      <x:c r="R1526" s="10"/>
      <x:c r="S1526" s="10"/>
      <x:c r="T1526" s="12" t="n">
        <x:f t="shared" ca="1" si="104">(COUNTIF($D$1514:$D$1540,"&lt;"&amp;D1526)+(COUNTIF($D$1514:$D$1540,"="&amp;D1526)-1)/2)/26*100</x:f>
        <x:v>65.38461538461539</x:v>
      </x:c>
      <x:c r="U1526" s="12" t="n">
        <x:f t="shared" ca="1" si="101">T1526*N1526</x:f>
        <x:v>10.897435899615385</x:v>
      </x:c>
      <x:c r="V1526" s="12" t="n">
        <x:f t="shared" ca="1" si="102">U1526/9</x:f>
        <x:v>1.210826211068376</x:v>
      </x:c>
    </x:row>
    <x:row r="1527">
      <x:c r="A1527" s="10" t="s">
        <x:v>344</x:v>
      </x:c>
      <x:c r="B1527" s="10" t="s">
        <x:v>81</x:v>
      </x:c>
      <x:c r="C1527" s="10" t="s">
        <x:v>82</x:v>
      </x:c>
      <x:c r="D1527" s="12">
        <x:v>11.93</x:v>
      </x:c>
      <x:c r="E1527" s="10" t="s">
        <x:v>345</x:v>
      </x:c>
      <x:c r="F1527" s="10">
        <x:v>2024</x:v>
      </x:c>
      <x:c r="G1527" s="10" t="s">
        <x:v>51</x:v>
      </x:c>
      <x:c r="H1527" s="10" t="s">
        <x:v>346</x:v>
      </x:c>
      <x:c r="I1527" s="10" t="s">
        <x:v>347</x:v>
      </x:c>
      <x:c r="J1527" s="10" t="s">
        <x:v>346</x:v>
      </x:c>
      <x:c r="K1527" s="10" t="s">
        <x:v>54</x:v>
      </x:c>
      <x:c r="L1527" s="10" t="s">
        <x:v>348</x:v>
      </x:c>
      <x:c r="M1527" s="10" t="s">
        <x:v>340</x:v>
      </x:c>
      <x:c r="N1527" s="13">
        <x:v>0.16666666669999999</x:v>
      </x:c>
      <x:c r="O1527" s="13">
        <x:v>0.11111111110000001</x:v>
      </x:c>
      <x:c r="P1527" s="13">
        <x:v>1.8518518500000001E-2</x:v>
      </x:c>
      <x:c r="Q1527" s="11" t="b">
        <x:v>0</x:v>
      </x:c>
      <x:c r="R1527" s="10"/>
      <x:c r="S1527" s="10"/>
      <x:c r="T1527" s="12" t="n">
        <x:f t="shared" ca="1" si="104">(COUNTIF($D$1514:$D$1540,"&lt;"&amp;D1527)+(COUNTIF($D$1514:$D$1540,"="&amp;D1527)-1)/2)/26*100</x:f>
        <x:v>38.46153846153847</x:v>
      </x:c>
      <x:c r="U1527" s="12" t="n">
        <x:f t="shared" ca="1" si="101">T1527*N1527</x:f>
        <x:v>6.410256411538462</x:v>
      </x:c>
      <x:c r="V1527" s="12" t="n">
        <x:f t="shared" ca="1" si="102">U1527/9</x:f>
        <x:v>0.7122507123931625</x:v>
      </x:c>
    </x:row>
    <x:row r="1528">
      <x:c r="A1528" s="10" t="s">
        <x:v>344</x:v>
      </x:c>
      <x:c r="B1528" s="10" t="s">
        <x:v>83</x:v>
      </x:c>
      <x:c r="C1528" s="10" t="s">
        <x:v>84</x:v>
      </x:c>
      <x:c r="D1528" s="12">
        <x:v>32.33</x:v>
      </x:c>
      <x:c r="E1528" s="10" t="s">
        <x:v>345</x:v>
      </x:c>
      <x:c r="F1528" s="10">
        <x:v>2024</x:v>
      </x:c>
      <x:c r="G1528" s="10" t="s">
        <x:v>51</x:v>
      </x:c>
      <x:c r="H1528" s="10" t="s">
        <x:v>346</x:v>
      </x:c>
      <x:c r="I1528" s="10" t="s">
        <x:v>347</x:v>
      </x:c>
      <x:c r="J1528" s="10" t="s">
        <x:v>346</x:v>
      </x:c>
      <x:c r="K1528" s="10" t="s">
        <x:v>54</x:v>
      </x:c>
      <x:c r="L1528" s="10" t="s">
        <x:v>348</x:v>
      </x:c>
      <x:c r="M1528" s="10" t="s">
        <x:v>340</x:v>
      </x:c>
      <x:c r="N1528" s="13">
        <x:v>0.16666666669999999</x:v>
      </x:c>
      <x:c r="O1528" s="13">
        <x:v>0.11111111110000001</x:v>
      </x:c>
      <x:c r="P1528" s="13">
        <x:v>1.8518518500000001E-2</x:v>
      </x:c>
      <x:c r="Q1528" s="11" t="b">
        <x:v>0</x:v>
      </x:c>
      <x:c r="R1528" s="10"/>
      <x:c r="S1528" s="10"/>
      <x:c r="T1528" s="12" t="n">
        <x:f t="shared" ca="1" si="104">(COUNTIF($D$1514:$D$1540,"&lt;"&amp;D1528)+(COUNTIF($D$1514:$D$1540,"="&amp;D1528)-1)/2)/26*100</x:f>
        <x:v>100</x:v>
      </x:c>
      <x:c r="U1528" s="12" t="n">
        <x:f t="shared" ca="1" si="101">T1528*N1528</x:f>
        <x:v>16.666666669999998</x:v>
      </x:c>
      <x:c r="V1528" s="12" t="n">
        <x:f t="shared" ca="1" si="102">U1528/9</x:f>
        <x:v>1.851851852222222</x:v>
      </x:c>
    </x:row>
    <x:row r="1529">
      <x:c r="A1529" s="10" t="s">
        <x:v>344</x:v>
      </x:c>
      <x:c r="B1529" s="10" t="s">
        <x:v>85</x:v>
      </x:c>
      <x:c r="C1529" s="10" t="s">
        <x:v>86</x:v>
      </x:c>
      <x:c r="D1529" s="12">
        <x:v>16.18</x:v>
      </x:c>
      <x:c r="E1529" s="10" t="s">
        <x:v>345</x:v>
      </x:c>
      <x:c r="F1529" s="10">
        <x:v>2024</x:v>
      </x:c>
      <x:c r="G1529" s="10" t="s">
        <x:v>51</x:v>
      </x:c>
      <x:c r="H1529" s="10" t="s">
        <x:v>346</x:v>
      </x:c>
      <x:c r="I1529" s="10" t="s">
        <x:v>347</x:v>
      </x:c>
      <x:c r="J1529" s="10" t="s">
        <x:v>346</x:v>
      </x:c>
      <x:c r="K1529" s="10" t="s">
        <x:v>54</x:v>
      </x:c>
      <x:c r="L1529" s="10" t="s">
        <x:v>348</x:v>
      </x:c>
      <x:c r="M1529" s="10" t="s">
        <x:v>340</x:v>
      </x:c>
      <x:c r="N1529" s="13">
        <x:v>0.16666666669999999</x:v>
      </x:c>
      <x:c r="O1529" s="13">
        <x:v>0.11111111110000001</x:v>
      </x:c>
      <x:c r="P1529" s="13">
        <x:v>1.8518518500000001E-2</x:v>
      </x:c>
      <x:c r="Q1529" s="11" t="b">
        <x:v>0</x:v>
      </x:c>
      <x:c r="R1529" s="10"/>
      <x:c r="S1529" s="10"/>
      <x:c r="T1529" s="12" t="n">
        <x:f t="shared" ca="1" si="104">(COUNTIF($D$1514:$D$1540,"&lt;"&amp;D1529)+(COUNTIF($D$1514:$D$1540,"="&amp;D1529)-1)/2)/26*100</x:f>
        <x:v>84.61538461538461</x:v>
      </x:c>
      <x:c r="U1529" s="12" t="n">
        <x:f t="shared" ca="1" si="101">T1529*N1529</x:f>
        <x:v>14.102564105384614</x:v>
      </x:c>
      <x:c r="V1529" s="12" t="n">
        <x:f t="shared" ca="1" si="102">U1529/9</x:f>
        <x:v>1.5669515672649572</x:v>
      </x:c>
    </x:row>
    <x:row r="1530">
      <x:c r="A1530" s="10" t="s">
        <x:v>344</x:v>
      </x:c>
      <x:c r="B1530" s="10" t="s">
        <x:v>87</x:v>
      </x:c>
      <x:c r="C1530" s="10" t="s">
        <x:v>88</x:v>
      </x:c>
      <x:c r="D1530" s="12">
        <x:v>13.16</x:v>
      </x:c>
      <x:c r="E1530" s="10" t="s">
        <x:v>345</x:v>
      </x:c>
      <x:c r="F1530" s="10">
        <x:v>2024</x:v>
      </x:c>
      <x:c r="G1530" s="10" t="s">
        <x:v>51</x:v>
      </x:c>
      <x:c r="H1530" s="10" t="s">
        <x:v>346</x:v>
      </x:c>
      <x:c r="I1530" s="10" t="s">
        <x:v>347</x:v>
      </x:c>
      <x:c r="J1530" s="10" t="s">
        <x:v>346</x:v>
      </x:c>
      <x:c r="K1530" s="10" t="s">
        <x:v>54</x:v>
      </x:c>
      <x:c r="L1530" s="10" t="s">
        <x:v>348</x:v>
      </x:c>
      <x:c r="M1530" s="10" t="s">
        <x:v>340</x:v>
      </x:c>
      <x:c r="N1530" s="13">
        <x:v>0.16666666669999999</x:v>
      </x:c>
      <x:c r="O1530" s="13">
        <x:v>0.11111111110000001</x:v>
      </x:c>
      <x:c r="P1530" s="13">
        <x:v>1.8518518500000001E-2</x:v>
      </x:c>
      <x:c r="Q1530" s="11" t="b">
        <x:v>0</x:v>
      </x:c>
      <x:c r="R1530" s="10"/>
      <x:c r="S1530" s="10"/>
      <x:c r="T1530" s="12" t="n">
        <x:f t="shared" ca="1" si="104">(COUNTIF($D$1514:$D$1540,"&lt;"&amp;D1530)+(COUNTIF($D$1514:$D$1540,"="&amp;D1530)-1)/2)/26*100</x:f>
        <x:v>61.53846153846154</x:v>
      </x:c>
      <x:c r="U1530" s="12" t="n">
        <x:f t="shared" ca="1" si="101">T1530*N1530</x:f>
        <x:v>10.256410258461539</x:v>
      </x:c>
      <x:c r="V1530" s="12" t="n">
        <x:f t="shared" ca="1" si="102">U1530/9</x:f>
        <x:v>1.13960113982906</x:v>
      </x:c>
    </x:row>
    <x:row r="1531">
      <x:c r="A1531" s="10" t="s">
        <x:v>344</x:v>
      </x:c>
      <x:c r="B1531" s="10" t="s">
        <x:v>89</x:v>
      </x:c>
      <x:c r="C1531" s="10" t="s">
        <x:v>90</x:v>
      </x:c>
      <x:c r="D1531" s="12">
        <x:v>18.12</x:v>
      </x:c>
      <x:c r="E1531" s="10" t="s">
        <x:v>345</x:v>
      </x:c>
      <x:c r="F1531" s="10">
        <x:v>2024</x:v>
      </x:c>
      <x:c r="G1531" s="10" t="s">
        <x:v>51</x:v>
      </x:c>
      <x:c r="H1531" s="10" t="s">
        <x:v>346</x:v>
      </x:c>
      <x:c r="I1531" s="10" t="s">
        <x:v>347</x:v>
      </x:c>
      <x:c r="J1531" s="10" t="s">
        <x:v>346</x:v>
      </x:c>
      <x:c r="K1531" s="10" t="s">
        <x:v>54</x:v>
      </x:c>
      <x:c r="L1531" s="10" t="s">
        <x:v>348</x:v>
      </x:c>
      <x:c r="M1531" s="10" t="s">
        <x:v>340</x:v>
      </x:c>
      <x:c r="N1531" s="13">
        <x:v>0.16666666669999999</x:v>
      </x:c>
      <x:c r="O1531" s="13">
        <x:v>0.11111111110000001</x:v>
      </x:c>
      <x:c r="P1531" s="13">
        <x:v>1.8518518500000001E-2</x:v>
      </x:c>
      <x:c r="Q1531" s="11" t="b">
        <x:v>0</x:v>
      </x:c>
      <x:c r="R1531" s="10"/>
      <x:c r="S1531" s="10"/>
      <x:c r="T1531" s="12" t="n">
        <x:f t="shared" ca="1" si="104">(COUNTIF($D$1514:$D$1540,"&lt;"&amp;D1531)+(COUNTIF($D$1514:$D$1540,"="&amp;D1531)-1)/2)/26*100</x:f>
        <x:v>92.3076923076923</x:v>
      </x:c>
      <x:c r="U1531" s="12" t="n">
        <x:f t="shared" ca="1" si="101">T1531*N1531</x:f>
        <x:v>15.384615387692307</x:v>
      </x:c>
      <x:c r="V1531" s="12" t="n">
        <x:f t="shared" ca="1" si="102">U1531/9</x:f>
        <x:v>1.7094017097435896</x:v>
      </x:c>
    </x:row>
    <x:row r="1532">
      <x:c r="A1532" s="10" t="s">
        <x:v>344</x:v>
      </x:c>
      <x:c r="B1532" s="10" t="s">
        <x:v>91</x:v>
      </x:c>
      <x:c r="C1532" s="10" t="s">
        <x:v>92</x:v>
      </x:c>
      <x:c r="D1532" s="12">
        <x:v>11.68</x:v>
      </x:c>
      <x:c r="E1532" s="10" t="s">
        <x:v>345</x:v>
      </x:c>
      <x:c r="F1532" s="10">
        <x:v>2024</x:v>
      </x:c>
      <x:c r="G1532" s="10" t="s">
        <x:v>51</x:v>
      </x:c>
      <x:c r="H1532" s="10" t="s">
        <x:v>346</x:v>
      </x:c>
      <x:c r="I1532" s="10" t="s">
        <x:v>347</x:v>
      </x:c>
      <x:c r="J1532" s="10" t="s">
        <x:v>346</x:v>
      </x:c>
      <x:c r="K1532" s="10" t="s">
        <x:v>54</x:v>
      </x:c>
      <x:c r="L1532" s="10" t="s">
        <x:v>348</x:v>
      </x:c>
      <x:c r="M1532" s="10" t="s">
        <x:v>340</x:v>
      </x:c>
      <x:c r="N1532" s="13">
        <x:v>0.16666666669999999</x:v>
      </x:c>
      <x:c r="O1532" s="13">
        <x:v>0.11111111110000001</x:v>
      </x:c>
      <x:c r="P1532" s="13">
        <x:v>1.8518518500000001E-2</x:v>
      </x:c>
      <x:c r="Q1532" s="11" t="b">
        <x:v>0</x:v>
      </x:c>
      <x:c r="R1532" s="10"/>
      <x:c r="S1532" s="10"/>
      <x:c r="T1532" s="12" t="n">
        <x:f t="shared" ca="1" si="104">(COUNTIF($D$1514:$D$1540,"&lt;"&amp;D1532)+(COUNTIF($D$1514:$D$1540,"="&amp;D1532)-1)/2)/26*100</x:f>
        <x:v>30.76923076923077</x:v>
      </x:c>
      <x:c r="U1532" s="12" t="n">
        <x:f t="shared" ca="1" si="101">T1532*N1532</x:f>
        <x:v>5.1282051292307695</x:v>
      </x:c>
      <x:c r="V1532" s="12" t="n">
        <x:f t="shared" ca="1" si="102">U1532/9</x:f>
        <x:v>0.56980056991453</x:v>
      </x:c>
    </x:row>
    <x:row r="1533">
      <x:c r="A1533" s="10" t="s">
        <x:v>344</x:v>
      </x:c>
      <x:c r="B1533" s="10" t="s">
        <x:v>93</x:v>
      </x:c>
      <x:c r="C1533" s="10" t="s">
        <x:v>94</x:v>
      </x:c>
      <x:c r="D1533" s="12">
        <x:v>8.15</x:v>
      </x:c>
      <x:c r="E1533" s="10" t="s">
        <x:v>345</x:v>
      </x:c>
      <x:c r="F1533" s="10">
        <x:v>2024</x:v>
      </x:c>
      <x:c r="G1533" s="10" t="s">
        <x:v>51</x:v>
      </x:c>
      <x:c r="H1533" s="10" t="s">
        <x:v>346</x:v>
      </x:c>
      <x:c r="I1533" s="10" t="s">
        <x:v>347</x:v>
      </x:c>
      <x:c r="J1533" s="10" t="s">
        <x:v>346</x:v>
      </x:c>
      <x:c r="K1533" s="10" t="s">
        <x:v>54</x:v>
      </x:c>
      <x:c r="L1533" s="10" t="s">
        <x:v>348</x:v>
      </x:c>
      <x:c r="M1533" s="10" t="s">
        <x:v>340</x:v>
      </x:c>
      <x:c r="N1533" s="13">
        <x:v>0.16666666669999999</x:v>
      </x:c>
      <x:c r="O1533" s="13">
        <x:v>0.11111111110000001</x:v>
      </x:c>
      <x:c r="P1533" s="13">
        <x:v>1.8518518500000001E-2</x:v>
      </x:c>
      <x:c r="Q1533" s="11" t="b">
        <x:v>0</x:v>
      </x:c>
      <x:c r="R1533" s="10"/>
      <x:c r="S1533" s="10"/>
      <x:c r="T1533" s="12" t="n">
        <x:f t="shared" ca="1" si="104">(COUNTIF($D$1514:$D$1540,"&lt;"&amp;D1533)+(COUNTIF($D$1514:$D$1540,"="&amp;D1533)-1)/2)/26*100</x:f>
        <x:v>3.8461538461538463</x:v>
      </x:c>
      <x:c r="U1533" s="12" t="n">
        <x:f t="shared" ca="1" si="101">T1533*N1533</x:f>
        <x:v>0.6410256411538462</x:v>
      </x:c>
      <x:c r="V1533" s="12" t="n">
        <x:f t="shared" ca="1" si="102">U1533/9</x:f>
        <x:v>0.07122507123931625</x:v>
      </x:c>
    </x:row>
    <x:row r="1534">
      <x:c r="A1534" s="10" t="s">
        <x:v>344</x:v>
      </x:c>
      <x:c r="B1534" s="10" t="s">
        <x:v>95</x:v>
      </x:c>
      <x:c r="C1534" s="10" t="s">
        <x:v>96</x:v>
      </x:c>
      <x:c r="D1534" s="12">
        <x:v>12.44</x:v>
      </x:c>
      <x:c r="E1534" s="10" t="s">
        <x:v>345</x:v>
      </x:c>
      <x:c r="F1534" s="10">
        <x:v>2024</x:v>
      </x:c>
      <x:c r="G1534" s="10" t="s">
        <x:v>51</x:v>
      </x:c>
      <x:c r="H1534" s="10" t="s">
        <x:v>346</x:v>
      </x:c>
      <x:c r="I1534" s="10" t="s">
        <x:v>347</x:v>
      </x:c>
      <x:c r="J1534" s="10" t="s">
        <x:v>346</x:v>
      </x:c>
      <x:c r="K1534" s="10" t="s">
        <x:v>54</x:v>
      </x:c>
      <x:c r="L1534" s="10" t="s">
        <x:v>348</x:v>
      </x:c>
      <x:c r="M1534" s="10" t="s">
        <x:v>340</x:v>
      </x:c>
      <x:c r="N1534" s="13">
        <x:v>0.16666666669999999</x:v>
      </x:c>
      <x:c r="O1534" s="13">
        <x:v>0.11111111110000001</x:v>
      </x:c>
      <x:c r="P1534" s="13">
        <x:v>1.8518518500000001E-2</x:v>
      </x:c>
      <x:c r="Q1534" s="11" t="b">
        <x:v>0</x:v>
      </x:c>
      <x:c r="R1534" s="10"/>
      <x:c r="S1534" s="10"/>
      <x:c r="T1534" s="12" t="n">
        <x:f t="shared" ca="1" si="104">(COUNTIF($D$1514:$D$1540,"&lt;"&amp;D1534)+(COUNTIF($D$1514:$D$1540,"="&amp;D1534)-1)/2)/26*100</x:f>
        <x:v>53.84615384615385</x:v>
      </x:c>
      <x:c r="U1534" s="12" t="n">
        <x:f t="shared" ca="1" si="101">T1534*N1534</x:f>
        <x:v>8.974358976153846</x:v>
      </x:c>
      <x:c r="V1534" s="12" t="n">
        <x:f t="shared" ca="1" si="102">U1534/9</x:f>
        <x:v>0.9971509973504273</x:v>
      </x:c>
    </x:row>
    <x:row r="1535">
      <x:c r="A1535" s="10" t="s">
        <x:v>344</x:v>
      </x:c>
      <x:c r="B1535" s="10" t="s">
        <x:v>97</x:v>
      </x:c>
      <x:c r="C1535" s="10" t="s">
        <x:v>98</x:v>
      </x:c>
      <x:c r="D1535" s="12">
        <x:v>11.96</x:v>
      </x:c>
      <x:c r="E1535" s="10" t="s">
        <x:v>345</x:v>
      </x:c>
      <x:c r="F1535" s="10">
        <x:v>2024</x:v>
      </x:c>
      <x:c r="G1535" s="10" t="s">
        <x:v>51</x:v>
      </x:c>
      <x:c r="H1535" s="10" t="s">
        <x:v>346</x:v>
      </x:c>
      <x:c r="I1535" s="10" t="s">
        <x:v>347</x:v>
      </x:c>
      <x:c r="J1535" s="10" t="s">
        <x:v>346</x:v>
      </x:c>
      <x:c r="K1535" s="10" t="s">
        <x:v>54</x:v>
      </x:c>
      <x:c r="L1535" s="10" t="s">
        <x:v>348</x:v>
      </x:c>
      <x:c r="M1535" s="10" t="s">
        <x:v>340</x:v>
      </x:c>
      <x:c r="N1535" s="13">
        <x:v>0.16666666669999999</x:v>
      </x:c>
      <x:c r="O1535" s="13">
        <x:v>0.11111111110000001</x:v>
      </x:c>
      <x:c r="P1535" s="13">
        <x:v>1.8518518500000001E-2</x:v>
      </x:c>
      <x:c r="Q1535" s="11" t="b">
        <x:v>0</x:v>
      </x:c>
      <x:c r="R1535" s="10"/>
      <x:c r="S1535" s="10"/>
      <x:c r="T1535" s="12" t="n">
        <x:f t="shared" ca="1" si="104">(COUNTIF($D$1514:$D$1540,"&lt;"&amp;D1535)+(COUNTIF($D$1514:$D$1540,"="&amp;D1535)-1)/2)/26*100</x:f>
        <x:v>42.30769230769231</x:v>
      </x:c>
      <x:c r="U1535" s="12" t="n">
        <x:f t="shared" ca="1" si="101">T1535*N1535</x:f>
        <x:v>7.051282052692307</x:v>
      </x:c>
      <x:c r="V1535" s="12" t="n">
        <x:f t="shared" ca="1" si="102">U1535/9</x:f>
        <x:v>0.7834757836324786</x:v>
      </x:c>
    </x:row>
    <x:row r="1536">
      <x:c r="A1536" s="10" t="s">
        <x:v>344</x:v>
      </x:c>
      <x:c r="B1536" s="10" t="s">
        <x:v>99</x:v>
      </x:c>
      <x:c r="C1536" s="10" t="s">
        <x:v>100</x:v>
      </x:c>
      <x:c r="D1536" s="12">
        <x:v>15.73</x:v>
      </x:c>
      <x:c r="E1536" s="10" t="s">
        <x:v>345</x:v>
      </x:c>
      <x:c r="F1536" s="10">
        <x:v>2024</x:v>
      </x:c>
      <x:c r="G1536" s="10" t="s">
        <x:v>51</x:v>
      </x:c>
      <x:c r="H1536" s="10" t="s">
        <x:v>346</x:v>
      </x:c>
      <x:c r="I1536" s="10" t="s">
        <x:v>347</x:v>
      </x:c>
      <x:c r="J1536" s="10" t="s">
        <x:v>346</x:v>
      </x:c>
      <x:c r="K1536" s="10" t="s">
        <x:v>54</x:v>
      </x:c>
      <x:c r="L1536" s="10" t="s">
        <x:v>348</x:v>
      </x:c>
      <x:c r="M1536" s="10" t="s">
        <x:v>340</x:v>
      </x:c>
      <x:c r="N1536" s="13">
        <x:v>0.16666666669999999</x:v>
      </x:c>
      <x:c r="O1536" s="13">
        <x:v>0.11111111110000001</x:v>
      </x:c>
      <x:c r="P1536" s="13">
        <x:v>1.8518518500000001E-2</x:v>
      </x:c>
      <x:c r="Q1536" s="11" t="b">
        <x:v>0</x:v>
      </x:c>
      <x:c r="R1536" s="10"/>
      <x:c r="S1536" s="10"/>
      <x:c r="T1536" s="12" t="n">
        <x:f t="shared" ca="1" si="104">(COUNTIF($D$1514:$D$1540,"&lt;"&amp;D1536)+(COUNTIF($D$1514:$D$1540,"="&amp;D1536)-1)/2)/26*100</x:f>
        <x:v>80.76923076923077</x:v>
      </x:c>
      <x:c r="U1536" s="12" t="n">
        <x:f t="shared" ca="1" si="101">T1536*N1536</x:f>
        <x:v>13.46153846423077</x:v>
      </x:c>
      <x:c r="V1536" s="12" t="n">
        <x:f t="shared" ca="1" si="102">U1536/9</x:f>
        <x:v>1.4957264960256411</x:v>
      </x:c>
    </x:row>
    <x:row r="1537">
      <x:c r="A1537" s="10" t="s">
        <x:v>344</x:v>
      </x:c>
      <x:c r="B1537" s="10" t="s">
        <x:v>101</x:v>
      </x:c>
      <x:c r="C1537" s="10" t="s">
        <x:v>102</x:v>
      </x:c>
      <x:c r="D1537" s="12">
        <x:v>19.13</x:v>
      </x:c>
      <x:c r="E1537" s="10" t="s">
        <x:v>345</x:v>
      </x:c>
      <x:c r="F1537" s="10">
        <x:v>2024</x:v>
      </x:c>
      <x:c r="G1537" s="10" t="s">
        <x:v>51</x:v>
      </x:c>
      <x:c r="H1537" s="10" t="s">
        <x:v>346</x:v>
      </x:c>
      <x:c r="I1537" s="10" t="s">
        <x:v>347</x:v>
      </x:c>
      <x:c r="J1537" s="10" t="s">
        <x:v>346</x:v>
      </x:c>
      <x:c r="K1537" s="10" t="s">
        <x:v>54</x:v>
      </x:c>
      <x:c r="L1537" s="10" t="s">
        <x:v>348</x:v>
      </x:c>
      <x:c r="M1537" s="10" t="s">
        <x:v>340</x:v>
      </x:c>
      <x:c r="N1537" s="13">
        <x:v>0.16666666669999999</x:v>
      </x:c>
      <x:c r="O1537" s="13">
        <x:v>0.11111111110000001</x:v>
      </x:c>
      <x:c r="P1537" s="13">
        <x:v>1.8518518500000001E-2</x:v>
      </x:c>
      <x:c r="Q1537" s="11" t="b">
        <x:v>0</x:v>
      </x:c>
      <x:c r="R1537" s="10"/>
      <x:c r="S1537" s="10"/>
      <x:c r="T1537" s="12" t="n">
        <x:f t="shared" ca="1" si="104">(COUNTIF($D$1514:$D$1540,"&lt;"&amp;D1537)+(COUNTIF($D$1514:$D$1540,"="&amp;D1537)-1)/2)/26*100</x:f>
        <x:v>96.15384615384616</x:v>
      </x:c>
      <x:c r="U1537" s="12" t="n">
        <x:f t="shared" ca="1" si="101">T1537*N1537</x:f>
        <x:v>16.025641028846156</x:v>
      </x:c>
      <x:c r="V1537" s="12" t="n">
        <x:f t="shared" ca="1" si="102">U1537/9</x:f>
        <x:v>1.7806267809829062</x:v>
      </x:c>
    </x:row>
    <x:row r="1538">
      <x:c r="A1538" s="10" t="s">
        <x:v>344</x:v>
      </x:c>
      <x:c r="B1538" s="10" t="s">
        <x:v>103</x:v>
      </x:c>
      <x:c r="C1538" s="10" t="s">
        <x:v>104</x:v>
      </x:c>
      <x:c r="D1538" s="12">
        <x:v>10</x:v>
      </x:c>
      <x:c r="E1538" s="10" t="s">
        <x:v>345</x:v>
      </x:c>
      <x:c r="F1538" s="10">
        <x:v>2024</x:v>
      </x:c>
      <x:c r="G1538" s="10" t="s">
        <x:v>51</x:v>
      </x:c>
      <x:c r="H1538" s="10" t="s">
        <x:v>346</x:v>
      </x:c>
      <x:c r="I1538" s="10" t="s">
        <x:v>347</x:v>
      </x:c>
      <x:c r="J1538" s="10" t="s">
        <x:v>346</x:v>
      </x:c>
      <x:c r="K1538" s="10" t="s">
        <x:v>54</x:v>
      </x:c>
      <x:c r="L1538" s="10" t="s">
        <x:v>348</x:v>
      </x:c>
      <x:c r="M1538" s="10" t="s">
        <x:v>340</x:v>
      </x:c>
      <x:c r="N1538" s="13">
        <x:v>0.16666666669999999</x:v>
      </x:c>
      <x:c r="O1538" s="13">
        <x:v>0.11111111110000001</x:v>
      </x:c>
      <x:c r="P1538" s="13">
        <x:v>1.8518518500000001E-2</x:v>
      </x:c>
      <x:c r="Q1538" s="11" t="b">
        <x:v>0</x:v>
      </x:c>
      <x:c r="R1538" s="10"/>
      <x:c r="S1538" s="10"/>
      <x:c r="T1538" s="12" t="n">
        <x:f t="shared" ca="1" si="104">(COUNTIF($D$1514:$D$1540,"&lt;"&amp;D1538)+(COUNTIF($D$1514:$D$1540,"="&amp;D1538)-1)/2)/26*100</x:f>
        <x:v>19.230769230769234</x:v>
      </x:c>
      <x:c r="U1538" s="12" t="n">
        <x:f t="shared" ref="U1538:U1601" ca="1" si="105">T1538*N1538</x:f>
        <x:v>3.205128205769231</x:v>
      </x:c>
      <x:c r="V1538" s="12" t="n">
        <x:f t="shared" ref="V1538:V1601" ca="1" si="106">U1538/9</x:f>
        <x:v>0.35612535619658126</x:v>
      </x:c>
    </x:row>
    <x:row r="1539">
      <x:c r="A1539" s="10" t="s">
        <x:v>344</x:v>
      </x:c>
      <x:c r="B1539" s="10" t="s">
        <x:v>105</x:v>
      </x:c>
      <x:c r="C1539" s="10" t="s">
        <x:v>106</x:v>
      </x:c>
      <x:c r="D1539" s="12">
        <x:v>12.17</x:v>
      </x:c>
      <x:c r="E1539" s="10" t="s">
        <x:v>345</x:v>
      </x:c>
      <x:c r="F1539" s="10">
        <x:v>2024</x:v>
      </x:c>
      <x:c r="G1539" s="10" t="s">
        <x:v>51</x:v>
      </x:c>
      <x:c r="H1539" s="10" t="s">
        <x:v>346</x:v>
      </x:c>
      <x:c r="I1539" s="10" t="s">
        <x:v>347</x:v>
      </x:c>
      <x:c r="J1539" s="10" t="s">
        <x:v>346</x:v>
      </x:c>
      <x:c r="K1539" s="10" t="s">
        <x:v>54</x:v>
      </x:c>
      <x:c r="L1539" s="10" t="s">
        <x:v>348</x:v>
      </x:c>
      <x:c r="M1539" s="10" t="s">
        <x:v>340</x:v>
      </x:c>
      <x:c r="N1539" s="13">
        <x:v>0.16666666669999999</x:v>
      </x:c>
      <x:c r="O1539" s="13">
        <x:v>0.11111111110000001</x:v>
      </x:c>
      <x:c r="P1539" s="13">
        <x:v>1.8518518500000001E-2</x:v>
      </x:c>
      <x:c r="Q1539" s="11" t="b">
        <x:v>0</x:v>
      </x:c>
      <x:c r="R1539" s="10"/>
      <x:c r="S1539" s="10"/>
      <x:c r="T1539" s="12" t="n">
        <x:f t="shared" ca="1" si="104">(COUNTIF($D$1514:$D$1540,"&lt;"&amp;D1539)+(COUNTIF($D$1514:$D$1540,"="&amp;D1539)-1)/2)/26*100</x:f>
        <x:v>46.15384615384615</x:v>
      </x:c>
      <x:c r="U1539" s="12" t="n">
        <x:f t="shared" ca="1" si="105">T1539*N1539</x:f>
        <x:v>7.692307693846153</x:v>
      </x:c>
      <x:c r="V1539" s="12" t="n">
        <x:f t="shared" ca="1" si="106">U1539/9</x:f>
        <x:v>0.8547008548717948</x:v>
      </x:c>
    </x:row>
    <x:row r="1540">
      <x:c r="A1540" s="10" t="s">
        <x:v>344</x:v>
      </x:c>
      <x:c r="B1540" s="10" t="s">
        <x:v>107</x:v>
      </x:c>
      <x:c r="C1540" s="10" t="s">
        <x:v>108</x:v>
      </x:c>
      <x:c r="D1540" s="12">
        <x:v>10.35</x:v>
      </x:c>
      <x:c r="E1540" s="10" t="s">
        <x:v>345</x:v>
      </x:c>
      <x:c r="F1540" s="10">
        <x:v>2024</x:v>
      </x:c>
      <x:c r="G1540" s="10" t="s">
        <x:v>51</x:v>
      </x:c>
      <x:c r="H1540" s="10" t="s">
        <x:v>346</x:v>
      </x:c>
      <x:c r="I1540" s="10" t="s">
        <x:v>347</x:v>
      </x:c>
      <x:c r="J1540" s="10" t="s">
        <x:v>346</x:v>
      </x:c>
      <x:c r="K1540" s="10" t="s">
        <x:v>54</x:v>
      </x:c>
      <x:c r="L1540" s="10" t="s">
        <x:v>348</x:v>
      </x:c>
      <x:c r="M1540" s="10" t="s">
        <x:v>340</x:v>
      </x:c>
      <x:c r="N1540" s="13">
        <x:v>0.16666666669999999</x:v>
      </x:c>
      <x:c r="O1540" s="13">
        <x:v>0.11111111110000001</x:v>
      </x:c>
      <x:c r="P1540" s="13">
        <x:v>1.8518518500000001E-2</x:v>
      </x:c>
      <x:c r="Q1540" s="11" t="b">
        <x:v>0</x:v>
      </x:c>
      <x:c r="R1540" s="10"/>
      <x:c r="S1540" s="10"/>
      <x:c r="T1540" s="12" t="n">
        <x:f t="shared" ca="1" si="104">(COUNTIF($D$1514:$D$1540,"&lt;"&amp;D1540)+(COUNTIF($D$1514:$D$1540,"="&amp;D1540)-1)/2)/26*100</x:f>
        <x:v>23.076923076923077</x:v>
      </x:c>
      <x:c r="U1540" s="12" t="n">
        <x:f t="shared" ca="1" si="105">T1540*N1540</x:f>
        <x:v>3.8461538469230767</x:v>
      </x:c>
      <x:c r="V1540" s="12" t="n">
        <x:f t="shared" ca="1" si="106">U1540/9</x:f>
        <x:v>0.4273504274358974</x:v>
      </x:c>
    </x:row>
    <x:row r="1541">
      <x:c r="A1541" s="10" t="s">
        <x:v>349</x:v>
      </x:c>
      <x:c r="B1541" s="10" t="s">
        <x:v>48</x:v>
      </x:c>
      <x:c r="C1541" s="10" t="s">
        <x:v>49</x:v>
      </x:c>
      <x:c r="D1541" s="12">
        <x:v>15.2</x:v>
      </x:c>
      <x:c r="E1541" s="10" t="s">
        <x:v>136</x:v>
      </x:c>
      <x:c r="F1541" s="10">
        <x:v>2024</x:v>
      </x:c>
      <x:c r="G1541" s="10" t="s">
        <x:v>51</x:v>
      </x:c>
      <x:c r="H1541" s="10" t="s">
        <x:v>350</x:v>
      </x:c>
      <x:c r="I1541" s="10" t="s">
        <x:v>351</x:v>
      </x:c>
      <x:c r="J1541" s="10" t="s">
        <x:v>350</x:v>
      </x:c>
      <x:c r="K1541" s="10" t="s">
        <x:v>54</x:v>
      </x:c>
      <x:c r="L1541" s="10" t="s">
        <x:v>348</x:v>
      </x:c>
      <x:c r="M1541" s="10" t="s">
        <x:v>340</x:v>
      </x:c>
      <x:c r="N1541" s="13">
        <x:v>0.16666666669999999</x:v>
      </x:c>
      <x:c r="O1541" s="13">
        <x:v>0.11111111110000001</x:v>
      </x:c>
      <x:c r="P1541" s="13">
        <x:v>1.8518518500000001E-2</x:v>
      </x:c>
      <x:c r="Q1541" s="11" t="b">
        <x:v>0</x:v>
      </x:c>
      <x:c r="R1541" s="10"/>
      <x:c r="S1541" s="10"/>
      <x:c r="T1541" s="12" t="n">
        <x:f t="shared" ref="T1541:T1567" ca="1" si="107">(COUNTIF($D$1541:$D$1567,"&lt;"&amp;D1541)+(COUNTIF($D$1541:$D$1567,"="&amp;D1541)-1)/2)/26*100</x:f>
        <x:v>76.92307692307693</x:v>
      </x:c>
      <x:c r="U1541" s="12" t="n">
        <x:f t="shared" ca="1" si="105">T1541*N1541</x:f>
        <x:v>12.820512823076925</x:v>
      </x:c>
      <x:c r="V1541" s="12" t="n">
        <x:f t="shared" ca="1" si="106">U1541/9</x:f>
        <x:v>1.424501424786325</x:v>
      </x:c>
    </x:row>
    <x:row r="1542">
      <x:c r="A1542" s="10" t="s">
        <x:v>349</x:v>
      </x:c>
      <x:c r="B1542" s="10" t="s">
        <x:v>57</x:v>
      </x:c>
      <x:c r="C1542" s="10" t="s">
        <x:v>58</x:v>
      </x:c>
      <x:c r="D1542" s="12">
        <x:v>22.7</x:v>
      </x:c>
      <x:c r="E1542" s="10" t="s">
        <x:v>136</x:v>
      </x:c>
      <x:c r="F1542" s="10">
        <x:v>2024</x:v>
      </x:c>
      <x:c r="G1542" s="10" t="s">
        <x:v>51</x:v>
      </x:c>
      <x:c r="H1542" s="10" t="s">
        <x:v>350</x:v>
      </x:c>
      <x:c r="I1542" s="10" t="s">
        <x:v>351</x:v>
      </x:c>
      <x:c r="J1542" s="10" t="s">
        <x:v>350</x:v>
      </x:c>
      <x:c r="K1542" s="10" t="s">
        <x:v>54</x:v>
      </x:c>
      <x:c r="L1542" s="10" t="s">
        <x:v>348</x:v>
      </x:c>
      <x:c r="M1542" s="10" t="s">
        <x:v>340</x:v>
      </x:c>
      <x:c r="N1542" s="13">
        <x:v>0.16666666669999999</x:v>
      </x:c>
      <x:c r="O1542" s="13">
        <x:v>0.11111111110000001</x:v>
      </x:c>
      <x:c r="P1542" s="13">
        <x:v>1.8518518500000001E-2</x:v>
      </x:c>
      <x:c r="Q1542" s="11" t="b">
        <x:v>0</x:v>
      </x:c>
      <x:c r="R1542" s="10"/>
      <x:c r="S1542" s="10"/>
      <x:c r="T1542" s="12" t="n">
        <x:f t="shared" ca="1" si="107">(COUNTIF($D$1541:$D$1567,"&lt;"&amp;D1542)+(COUNTIF($D$1541:$D$1567,"="&amp;D1542)-1)/2)/26*100</x:f>
        <x:v>96.15384615384616</x:v>
      </x:c>
      <x:c r="U1542" s="12" t="n">
        <x:f t="shared" ca="1" si="105">T1542*N1542</x:f>
        <x:v>16.025641028846156</x:v>
      </x:c>
      <x:c r="V1542" s="12" t="n">
        <x:f t="shared" ca="1" si="106">U1542/9</x:f>
        <x:v>1.7806267809829062</x:v>
      </x:c>
    </x:row>
    <x:row r="1543">
      <x:c r="A1543" s="10" t="s">
        <x:v>349</x:v>
      </x:c>
      <x:c r="B1543" s="10" t="s">
        <x:v>59</x:v>
      </x:c>
      <x:c r="C1543" s="10" t="s">
        <x:v>60</x:v>
      </x:c>
      <x:c r="D1543" s="12">
        <x:v>5</x:v>
      </x:c>
      <x:c r="E1543" s="10" t="s">
        <x:v>136</x:v>
      </x:c>
      <x:c r="F1543" s="10">
        <x:v>2024</x:v>
      </x:c>
      <x:c r="G1543" s="10" t="s">
        <x:v>51</x:v>
      </x:c>
      <x:c r="H1543" s="10" t="s">
        <x:v>350</x:v>
      </x:c>
      <x:c r="I1543" s="10" t="s">
        <x:v>351</x:v>
      </x:c>
      <x:c r="J1543" s="10" t="s">
        <x:v>350</x:v>
      </x:c>
      <x:c r="K1543" s="10" t="s">
        <x:v>54</x:v>
      </x:c>
      <x:c r="L1543" s="10" t="s">
        <x:v>348</x:v>
      </x:c>
      <x:c r="M1543" s="10" t="s">
        <x:v>340</x:v>
      </x:c>
      <x:c r="N1543" s="13">
        <x:v>0.16666666669999999</x:v>
      </x:c>
      <x:c r="O1543" s="13">
        <x:v>0.11111111110000001</x:v>
      </x:c>
      <x:c r="P1543" s="13">
        <x:v>1.8518518500000001E-2</x:v>
      </x:c>
      <x:c r="Q1543" s="11" t="b">
        <x:v>0</x:v>
      </x:c>
      <x:c r="R1543" s="10"/>
      <x:c r="S1543" s="10"/>
      <x:c r="T1543" s="12" t="n">
        <x:f t="shared" ca="1" si="107">(COUNTIF($D$1541:$D$1567,"&lt;"&amp;D1543)+(COUNTIF($D$1541:$D$1567,"="&amp;D1543)-1)/2)/26*100</x:f>
        <x:v>19.230769230769234</x:v>
      </x:c>
      <x:c r="U1543" s="12" t="n">
        <x:f t="shared" ca="1" si="105">T1543*N1543</x:f>
        <x:v>3.205128205769231</x:v>
      </x:c>
      <x:c r="V1543" s="12" t="n">
        <x:f t="shared" ca="1" si="106">U1543/9</x:f>
        <x:v>0.35612535619658126</x:v>
      </x:c>
    </x:row>
    <x:row r="1544">
      <x:c r="A1544" s="10" t="s">
        <x:v>349</x:v>
      </x:c>
      <x:c r="B1544" s="10" t="s">
        <x:v>61</x:v>
      </x:c>
      <x:c r="C1544" s="10" t="s">
        <x:v>62</x:v>
      </x:c>
      <x:c r="D1544" s="12">
        <x:v>5.5</x:v>
      </x:c>
      <x:c r="E1544" s="10" t="s">
        <x:v>136</x:v>
      </x:c>
      <x:c r="F1544" s="10">
        <x:v>2024</x:v>
      </x:c>
      <x:c r="G1544" s="10" t="s">
        <x:v>51</x:v>
      </x:c>
      <x:c r="H1544" s="10" t="s">
        <x:v>350</x:v>
      </x:c>
      <x:c r="I1544" s="10" t="s">
        <x:v>351</x:v>
      </x:c>
      <x:c r="J1544" s="10" t="s">
        <x:v>350</x:v>
      </x:c>
      <x:c r="K1544" s="10" t="s">
        <x:v>54</x:v>
      </x:c>
      <x:c r="L1544" s="10" t="s">
        <x:v>348</x:v>
      </x:c>
      <x:c r="M1544" s="10" t="s">
        <x:v>340</x:v>
      </x:c>
      <x:c r="N1544" s="13">
        <x:v>0.16666666669999999</x:v>
      </x:c>
      <x:c r="O1544" s="13">
        <x:v>0.11111111110000001</x:v>
      </x:c>
      <x:c r="P1544" s="13">
        <x:v>1.8518518500000001E-2</x:v>
      </x:c>
      <x:c r="Q1544" s="11" t="b">
        <x:v>0</x:v>
      </x:c>
      <x:c r="R1544" s="10"/>
      <x:c r="S1544" s="10"/>
      <x:c r="T1544" s="12" t="n">
        <x:f t="shared" ca="1" si="107">(COUNTIF($D$1541:$D$1567,"&lt;"&amp;D1544)+(COUNTIF($D$1541:$D$1567,"="&amp;D1544)-1)/2)/26*100</x:f>
        <x:v>26.923076923076923</x:v>
      </x:c>
      <x:c r="U1544" s="12" t="n">
        <x:f t="shared" ca="1" si="105">T1544*N1544</x:f>
        <x:v>4.487179488076923</x:v>
      </x:c>
      <x:c r="V1544" s="12" t="n">
        <x:f t="shared" ca="1" si="106">U1544/9</x:f>
        <x:v>0.49857549867521367</x:v>
      </x:c>
    </x:row>
    <x:row r="1545">
      <x:c r="A1545" s="10" t="s">
        <x:v>349</x:v>
      </x:c>
      <x:c r="B1545" s="10" t="s">
        <x:v>63</x:v>
      </x:c>
      <x:c r="C1545" s="10" t="s">
        <x:v>64</x:v>
      </x:c>
      <x:c r="D1545" s="12">
        <x:v>14.8</x:v>
      </x:c>
      <x:c r="E1545" s="10" t="s">
        <x:v>136</x:v>
      </x:c>
      <x:c r="F1545" s="10">
        <x:v>2024</x:v>
      </x:c>
      <x:c r="G1545" s="10" t="s">
        <x:v>51</x:v>
      </x:c>
      <x:c r="H1545" s="10" t="s">
        <x:v>350</x:v>
      </x:c>
      <x:c r="I1545" s="10" t="s">
        <x:v>351</x:v>
      </x:c>
      <x:c r="J1545" s="10" t="s">
        <x:v>350</x:v>
      </x:c>
      <x:c r="K1545" s="10" t="s">
        <x:v>54</x:v>
      </x:c>
      <x:c r="L1545" s="10" t="s">
        <x:v>348</x:v>
      </x:c>
      <x:c r="M1545" s="10" t="s">
        <x:v>340</x:v>
      </x:c>
      <x:c r="N1545" s="13">
        <x:v>0.16666666669999999</x:v>
      </x:c>
      <x:c r="O1545" s="13">
        <x:v>0.11111111110000001</x:v>
      </x:c>
      <x:c r="P1545" s="13">
        <x:v>1.8518518500000001E-2</x:v>
      </x:c>
      <x:c r="Q1545" s="11" t="b">
        <x:v>0</x:v>
      </x:c>
      <x:c r="R1545" s="10"/>
      <x:c r="S1545" s="10"/>
      <x:c r="T1545" s="12" t="n">
        <x:f t="shared" ca="1" si="107">(COUNTIF($D$1541:$D$1567,"&lt;"&amp;D1545)+(COUNTIF($D$1541:$D$1567,"="&amp;D1545)-1)/2)/26*100</x:f>
        <x:v>71.15384615384616</x:v>
      </x:c>
      <x:c r="U1545" s="12" t="n">
        <x:f t="shared" ca="1" si="105">T1545*N1545</x:f>
        <x:v>11.858974361346155</x:v>
      </x:c>
      <x:c r="V1545" s="12" t="n">
        <x:f t="shared" ca="1" si="106">U1545/9</x:f>
        <x:v>1.3176638179273505</x:v>
      </x:c>
    </x:row>
    <x:row r="1546">
      <x:c r="A1546" s="10" t="s">
        <x:v>349</x:v>
      </x:c>
      <x:c r="B1546" s="10" t="s">
        <x:v>65</x:v>
      </x:c>
      <x:c r="C1546" s="10" t="s">
        <x:v>66</x:v>
      </x:c>
      <x:c r="D1546" s="12">
        <x:v>14.8</x:v>
      </x:c>
      <x:c r="E1546" s="10" t="s">
        <x:v>136</x:v>
      </x:c>
      <x:c r="F1546" s="10">
        <x:v>2024</x:v>
      </x:c>
      <x:c r="G1546" s="10" t="s">
        <x:v>51</x:v>
      </x:c>
      <x:c r="H1546" s="10" t="s">
        <x:v>350</x:v>
      </x:c>
      <x:c r="I1546" s="10" t="s">
        <x:v>351</x:v>
      </x:c>
      <x:c r="J1546" s="10" t="s">
        <x:v>350</x:v>
      </x:c>
      <x:c r="K1546" s="10" t="s">
        <x:v>54</x:v>
      </x:c>
      <x:c r="L1546" s="10" t="s">
        <x:v>348</x:v>
      </x:c>
      <x:c r="M1546" s="10" t="s">
        <x:v>340</x:v>
      </x:c>
      <x:c r="N1546" s="13">
        <x:v>0.16666666669999999</x:v>
      </x:c>
      <x:c r="O1546" s="13">
        <x:v>0.11111111110000001</x:v>
      </x:c>
      <x:c r="P1546" s="13">
        <x:v>1.8518518500000001E-2</x:v>
      </x:c>
      <x:c r="Q1546" s="11" t="b">
        <x:v>0</x:v>
      </x:c>
      <x:c r="R1546" s="10"/>
      <x:c r="S1546" s="10"/>
      <x:c r="T1546" s="12" t="n">
        <x:f t="shared" ca="1" si="107">(COUNTIF($D$1541:$D$1567,"&lt;"&amp;D1546)+(COUNTIF($D$1541:$D$1567,"="&amp;D1546)-1)/2)/26*100</x:f>
        <x:v>71.15384615384616</x:v>
      </x:c>
      <x:c r="U1546" s="12" t="n">
        <x:f t="shared" ca="1" si="105">T1546*N1546</x:f>
        <x:v>11.858974361346155</x:v>
      </x:c>
      <x:c r="V1546" s="12" t="n">
        <x:f t="shared" ca="1" si="106">U1546/9</x:f>
        <x:v>1.3176638179273505</x:v>
      </x:c>
    </x:row>
    <x:row r="1547">
      <x:c r="A1547" s="10" t="s">
        <x:v>349</x:v>
      </x:c>
      <x:c r="B1547" s="10" t="s">
        <x:v>67</x:v>
      </x:c>
      <x:c r="C1547" s="10" t="s">
        <x:v>68</x:v>
      </x:c>
      <x:c r="D1547" s="12">
        <x:v>9.4</x:v>
      </x:c>
      <x:c r="E1547" s="10" t="s">
        <x:v>136</x:v>
      </x:c>
      <x:c r="F1547" s="10">
        <x:v>2024</x:v>
      </x:c>
      <x:c r="G1547" s="10" t="s">
        <x:v>51</x:v>
      </x:c>
      <x:c r="H1547" s="10" t="s">
        <x:v>350</x:v>
      </x:c>
      <x:c r="I1547" s="10" t="s">
        <x:v>351</x:v>
      </x:c>
      <x:c r="J1547" s="10" t="s">
        <x:v>350</x:v>
      </x:c>
      <x:c r="K1547" s="10" t="s">
        <x:v>54</x:v>
      </x:c>
      <x:c r="L1547" s="10" t="s">
        <x:v>348</x:v>
      </x:c>
      <x:c r="M1547" s="10" t="s">
        <x:v>340</x:v>
      </x:c>
      <x:c r="N1547" s="13">
        <x:v>0.16666666669999999</x:v>
      </x:c>
      <x:c r="O1547" s="13">
        <x:v>0.11111111110000001</x:v>
      </x:c>
      <x:c r="P1547" s="13">
        <x:v>1.8518518500000001E-2</x:v>
      </x:c>
      <x:c r="Q1547" s="11" t="b">
        <x:v>0</x:v>
      </x:c>
      <x:c r="R1547" s="10"/>
      <x:c r="S1547" s="10"/>
      <x:c r="T1547" s="12" t="n">
        <x:f t="shared" ca="1" si="107">(COUNTIF($D$1541:$D$1567,"&lt;"&amp;D1547)+(COUNTIF($D$1541:$D$1567,"="&amp;D1547)-1)/2)/26*100</x:f>
        <x:v>50</x:v>
      </x:c>
      <x:c r="U1547" s="12" t="n">
        <x:f t="shared" ca="1" si="105">T1547*N1547</x:f>
        <x:v>8.333333334999999</x:v>
      </x:c>
      <x:c r="V1547" s="12" t="n">
        <x:f t="shared" ca="1" si="106">U1547/9</x:f>
        <x:v>0.925925926111111</x:v>
      </x:c>
    </x:row>
    <x:row r="1548">
      <x:c r="A1548" s="10" t="s">
        <x:v>349</x:v>
      </x:c>
      <x:c r="B1548" s="10" t="s">
        <x:v>69</x:v>
      </x:c>
      <x:c r="C1548" s="10" t="s">
        <x:v>70</x:v>
      </x:c>
      <x:c r="D1548" s="12">
        <x:v>20.5</x:v>
      </x:c>
      <x:c r="E1548" s="10" t="s">
        <x:v>136</x:v>
      </x:c>
      <x:c r="F1548" s="10">
        <x:v>2024</x:v>
      </x:c>
      <x:c r="G1548" s="10" t="s">
        <x:v>51</x:v>
      </x:c>
      <x:c r="H1548" s="10" t="s">
        <x:v>350</x:v>
      </x:c>
      <x:c r="I1548" s="10" t="s">
        <x:v>351</x:v>
      </x:c>
      <x:c r="J1548" s="10" t="s">
        <x:v>350</x:v>
      </x:c>
      <x:c r="K1548" s="10" t="s">
        <x:v>54</x:v>
      </x:c>
      <x:c r="L1548" s="10" t="s">
        <x:v>348</x:v>
      </x:c>
      <x:c r="M1548" s="10" t="s">
        <x:v>340</x:v>
      </x:c>
      <x:c r="N1548" s="13">
        <x:v>0.16666666669999999</x:v>
      </x:c>
      <x:c r="O1548" s="13">
        <x:v>0.11111111110000001</x:v>
      </x:c>
      <x:c r="P1548" s="13">
        <x:v>1.8518518500000001E-2</x:v>
      </x:c>
      <x:c r="Q1548" s="11" t="b">
        <x:v>0</x:v>
      </x:c>
      <x:c r="R1548" s="10"/>
      <x:c r="S1548" s="10"/>
      <x:c r="T1548" s="12" t="n">
        <x:f t="shared" ca="1" si="107">(COUNTIF($D$1541:$D$1567,"&lt;"&amp;D1548)+(COUNTIF($D$1541:$D$1567,"="&amp;D1548)-1)/2)/26*100</x:f>
        <x:v>88.46153846153845</x:v>
      </x:c>
      <x:c r="U1548" s="12" t="n">
        <x:f t="shared" ca="1" si="105">T1548*N1548</x:f>
        <x:v>14.74358974653846</x:v>
      </x:c>
      <x:c r="V1548" s="12" t="n">
        <x:f t="shared" ca="1" si="106">U1548/9</x:f>
        <x:v>1.6381766385042733</x:v>
      </x:c>
    </x:row>
    <x:row r="1549">
      <x:c r="A1549" s="10" t="s">
        <x:v>349</x:v>
      </x:c>
      <x:c r="B1549" s="10" t="s">
        <x:v>71</x:v>
      </x:c>
      <x:c r="C1549" s="10" t="s">
        <x:v>72</x:v>
      </x:c>
      <x:c r="D1549" s="12">
        <x:v>5.2</x:v>
      </x:c>
      <x:c r="E1549" s="10" t="s">
        <x:v>136</x:v>
      </x:c>
      <x:c r="F1549" s="10">
        <x:v>2024</x:v>
      </x:c>
      <x:c r="G1549" s="10" t="s">
        <x:v>51</x:v>
      </x:c>
      <x:c r="H1549" s="10" t="s">
        <x:v>350</x:v>
      </x:c>
      <x:c r="I1549" s="10" t="s">
        <x:v>351</x:v>
      </x:c>
      <x:c r="J1549" s="10" t="s">
        <x:v>350</x:v>
      </x:c>
      <x:c r="K1549" s="10" t="s">
        <x:v>54</x:v>
      </x:c>
      <x:c r="L1549" s="10" t="s">
        <x:v>348</x:v>
      </x:c>
      <x:c r="M1549" s="10" t="s">
        <x:v>340</x:v>
      </x:c>
      <x:c r="N1549" s="13">
        <x:v>0.16666666669999999</x:v>
      </x:c>
      <x:c r="O1549" s="13">
        <x:v>0.11111111110000001</x:v>
      </x:c>
      <x:c r="P1549" s="13">
        <x:v>1.8518518500000001E-2</x:v>
      </x:c>
      <x:c r="Q1549" s="11" t="b">
        <x:v>0</x:v>
      </x:c>
      <x:c r="R1549" s="10"/>
      <x:c r="S1549" s="10"/>
      <x:c r="T1549" s="12" t="n">
        <x:f t="shared" ca="1" si="107">(COUNTIF($D$1541:$D$1567,"&lt;"&amp;D1549)+(COUNTIF($D$1541:$D$1567,"="&amp;D1549)-1)/2)/26*100</x:f>
        <x:v>23.076923076923077</x:v>
      </x:c>
      <x:c r="U1549" s="12" t="n">
        <x:f t="shared" ca="1" si="105">T1549*N1549</x:f>
        <x:v>3.8461538469230767</x:v>
      </x:c>
      <x:c r="V1549" s="12" t="n">
        <x:f t="shared" ca="1" si="106">U1549/9</x:f>
        <x:v>0.4273504274358974</x:v>
      </x:c>
    </x:row>
    <x:row r="1550">
      <x:c r="A1550" s="10" t="s">
        <x:v>349</x:v>
      </x:c>
      <x:c r="B1550" s="10" t="s">
        <x:v>73</x:v>
      </x:c>
      <x:c r="C1550" s="10" t="s">
        <x:v>74</x:v>
      </x:c>
      <x:c r="D1550" s="12">
        <x:v>7.4</x:v>
      </x:c>
      <x:c r="E1550" s="10" t="s">
        <x:v>136</x:v>
      </x:c>
      <x:c r="F1550" s="10">
        <x:v>2024</x:v>
      </x:c>
      <x:c r="G1550" s="10" t="s">
        <x:v>51</x:v>
      </x:c>
      <x:c r="H1550" s="10" t="s">
        <x:v>350</x:v>
      </x:c>
      <x:c r="I1550" s="10" t="s">
        <x:v>351</x:v>
      </x:c>
      <x:c r="J1550" s="10" t="s">
        <x:v>350</x:v>
      </x:c>
      <x:c r="K1550" s="10" t="s">
        <x:v>54</x:v>
      </x:c>
      <x:c r="L1550" s="10" t="s">
        <x:v>348</x:v>
      </x:c>
      <x:c r="M1550" s="10" t="s">
        <x:v>340</x:v>
      </x:c>
      <x:c r="N1550" s="13">
        <x:v>0.16666666669999999</x:v>
      </x:c>
      <x:c r="O1550" s="13">
        <x:v>0.11111111110000001</x:v>
      </x:c>
      <x:c r="P1550" s="13">
        <x:v>1.8518518500000001E-2</x:v>
      </x:c>
      <x:c r="Q1550" s="11" t="b">
        <x:v>0</x:v>
      </x:c>
      <x:c r="R1550" s="10"/>
      <x:c r="S1550" s="10"/>
      <x:c r="T1550" s="12" t="n">
        <x:f t="shared" ca="1" si="107">(COUNTIF($D$1541:$D$1567,"&lt;"&amp;D1550)+(COUNTIF($D$1541:$D$1567,"="&amp;D1550)-1)/2)/26*100</x:f>
        <x:v>42.30769230769231</x:v>
      </x:c>
      <x:c r="U1550" s="12" t="n">
        <x:f t="shared" ca="1" si="105">T1550*N1550</x:f>
        <x:v>7.051282052692307</x:v>
      </x:c>
      <x:c r="V1550" s="12" t="n">
        <x:f t="shared" ca="1" si="106">U1550/9</x:f>
        <x:v>0.7834757836324786</x:v>
      </x:c>
    </x:row>
    <x:row r="1551">
      <x:c r="A1551" s="10" t="s">
        <x:v>349</x:v>
      </x:c>
      <x:c r="B1551" s="10" t="s">
        <x:v>75</x:v>
      </x:c>
      <x:c r="C1551" s="10" t="s">
        <x:v>76</x:v>
      </x:c>
      <x:c r="D1551" s="12">
        <x:v>2</x:v>
      </x:c>
      <x:c r="E1551" s="10" t="s">
        <x:v>136</x:v>
      </x:c>
      <x:c r="F1551" s="10">
        <x:v>2024</x:v>
      </x:c>
      <x:c r="G1551" s="10" t="s">
        <x:v>51</x:v>
      </x:c>
      <x:c r="H1551" s="10" t="s">
        <x:v>350</x:v>
      </x:c>
      <x:c r="I1551" s="10" t="s">
        <x:v>351</x:v>
      </x:c>
      <x:c r="J1551" s="10" t="s">
        <x:v>350</x:v>
      </x:c>
      <x:c r="K1551" s="10" t="s">
        <x:v>54</x:v>
      </x:c>
      <x:c r="L1551" s="10" t="s">
        <x:v>348</x:v>
      </x:c>
      <x:c r="M1551" s="10" t="s">
        <x:v>340</x:v>
      </x:c>
      <x:c r="N1551" s="13">
        <x:v>0.16666666669999999</x:v>
      </x:c>
      <x:c r="O1551" s="13">
        <x:v>0.11111111110000001</x:v>
      </x:c>
      <x:c r="P1551" s="13">
        <x:v>1.8518518500000001E-2</x:v>
      </x:c>
      <x:c r="Q1551" s="11" t="b">
        <x:v>0</x:v>
      </x:c>
      <x:c r="R1551" s="10"/>
      <x:c r="S1551" s="10"/>
      <x:c r="T1551" s="12" t="n">
        <x:f t="shared" ca="1" si="107">(COUNTIF($D$1541:$D$1567,"&lt;"&amp;D1551)+(COUNTIF($D$1541:$D$1567,"="&amp;D1551)-1)/2)/26*100</x:f>
        <x:v>5.769230769230769</x:v>
      </x:c>
      <x:c r="U1551" s="12" t="n">
        <x:f t="shared" ca="1" si="105">T1551*N1551</x:f>
        <x:v>0.9615384617307692</x:v>
      </x:c>
      <x:c r="V1551" s="12" t="n">
        <x:f t="shared" ca="1" si="106">U1551/9</x:f>
        <x:v>0.10683760685897435</x:v>
      </x:c>
    </x:row>
    <x:row r="1552">
      <x:c r="A1552" s="10" t="s">
        <x:v>349</x:v>
      </x:c>
      <x:c r="B1552" s="10" t="s">
        <x:v>77</x:v>
      </x:c>
      <x:c r="C1552" s="10" t="s">
        <x:v>78</x:v>
      </x:c>
      <x:c r="D1552" s="12">
        <x:v>17.8</x:v>
      </x:c>
      <x:c r="E1552" s="10" t="s">
        <x:v>136</x:v>
      </x:c>
      <x:c r="F1552" s="10">
        <x:v>2024</x:v>
      </x:c>
      <x:c r="G1552" s="10" t="s">
        <x:v>51</x:v>
      </x:c>
      <x:c r="H1552" s="10" t="s">
        <x:v>350</x:v>
      </x:c>
      <x:c r="I1552" s="10" t="s">
        <x:v>351</x:v>
      </x:c>
      <x:c r="J1552" s="10" t="s">
        <x:v>350</x:v>
      </x:c>
      <x:c r="K1552" s="10" t="s">
        <x:v>54</x:v>
      </x:c>
      <x:c r="L1552" s="10" t="s">
        <x:v>348</x:v>
      </x:c>
      <x:c r="M1552" s="10" t="s">
        <x:v>340</x:v>
      </x:c>
      <x:c r="N1552" s="13">
        <x:v>0.16666666669999999</x:v>
      </x:c>
      <x:c r="O1552" s="13">
        <x:v>0.11111111110000001</x:v>
      </x:c>
      <x:c r="P1552" s="13">
        <x:v>1.8518518500000001E-2</x:v>
      </x:c>
      <x:c r="Q1552" s="11" t="b">
        <x:v>0</x:v>
      </x:c>
      <x:c r="R1552" s="10"/>
      <x:c r="S1552" s="10"/>
      <x:c r="T1552" s="12" t="n">
        <x:f t="shared" ca="1" si="107">(COUNTIF($D$1541:$D$1567,"&lt;"&amp;D1552)+(COUNTIF($D$1541:$D$1567,"="&amp;D1552)-1)/2)/26*100</x:f>
        <x:v>80.76923076923077</x:v>
      </x:c>
      <x:c r="U1552" s="12" t="n">
        <x:f t="shared" ca="1" si="105">T1552*N1552</x:f>
        <x:v>13.46153846423077</x:v>
      </x:c>
      <x:c r="V1552" s="12" t="n">
        <x:f t="shared" ca="1" si="106">U1552/9</x:f>
        <x:v>1.4957264960256411</x:v>
      </x:c>
    </x:row>
    <x:row r="1553">
      <x:c r="A1553" s="10" t="s">
        <x:v>349</x:v>
      </x:c>
      <x:c r="B1553" s="10" t="s">
        <x:v>79</x:v>
      </x:c>
      <x:c r="C1553" s="10" t="s">
        <x:v>80</x:v>
      </x:c>
      <x:c r="D1553" s="12">
        <x:v>5.9</x:v>
      </x:c>
      <x:c r="E1553" s="10" t="s">
        <x:v>136</x:v>
      </x:c>
      <x:c r="F1553" s="10">
        <x:v>2024</x:v>
      </x:c>
      <x:c r="G1553" s="10" t="s">
        <x:v>51</x:v>
      </x:c>
      <x:c r="H1553" s="10" t="s">
        <x:v>350</x:v>
      </x:c>
      <x:c r="I1553" s="10" t="s">
        <x:v>351</x:v>
      </x:c>
      <x:c r="J1553" s="10" t="s">
        <x:v>350</x:v>
      </x:c>
      <x:c r="K1553" s="10" t="s">
        <x:v>54</x:v>
      </x:c>
      <x:c r="L1553" s="10" t="s">
        <x:v>348</x:v>
      </x:c>
      <x:c r="M1553" s="10" t="s">
        <x:v>340</x:v>
      </x:c>
      <x:c r="N1553" s="13">
        <x:v>0.16666666669999999</x:v>
      </x:c>
      <x:c r="O1553" s="13">
        <x:v>0.11111111110000001</x:v>
      </x:c>
      <x:c r="P1553" s="13">
        <x:v>1.8518518500000001E-2</x:v>
      </x:c>
      <x:c r="Q1553" s="11" t="b">
        <x:v>0</x:v>
      </x:c>
      <x:c r="R1553" s="10"/>
      <x:c r="S1553" s="10"/>
      <x:c r="T1553" s="12" t="n">
        <x:f t="shared" ca="1" si="107">(COUNTIF($D$1541:$D$1567,"&lt;"&amp;D1553)+(COUNTIF($D$1541:$D$1567,"="&amp;D1553)-1)/2)/26*100</x:f>
        <x:v>30.76923076923077</x:v>
      </x:c>
      <x:c r="U1553" s="12" t="n">
        <x:f t="shared" ca="1" si="105">T1553*N1553</x:f>
        <x:v>5.1282051292307695</x:v>
      </x:c>
      <x:c r="V1553" s="12" t="n">
        <x:f t="shared" ca="1" si="106">U1553/9</x:f>
        <x:v>0.56980056991453</x:v>
      </x:c>
    </x:row>
    <x:row r="1554">
      <x:c r="A1554" s="10" t="s">
        <x:v>349</x:v>
      </x:c>
      <x:c r="B1554" s="10" t="s">
        <x:v>81</x:v>
      </x:c>
      <x:c r="C1554" s="10" t="s">
        <x:v>82</x:v>
      </x:c>
      <x:c r="D1554" s="12">
        <x:v>7.3</x:v>
      </x:c>
      <x:c r="E1554" s="10" t="s">
        <x:v>136</x:v>
      </x:c>
      <x:c r="F1554" s="10">
        <x:v>2024</x:v>
      </x:c>
      <x:c r="G1554" s="10" t="s">
        <x:v>51</x:v>
      </x:c>
      <x:c r="H1554" s="10" t="s">
        <x:v>350</x:v>
      </x:c>
      <x:c r="I1554" s="10" t="s">
        <x:v>351</x:v>
      </x:c>
      <x:c r="J1554" s="10" t="s">
        <x:v>350</x:v>
      </x:c>
      <x:c r="K1554" s="10" t="s">
        <x:v>54</x:v>
      </x:c>
      <x:c r="L1554" s="10" t="s">
        <x:v>348</x:v>
      </x:c>
      <x:c r="M1554" s="10" t="s">
        <x:v>340</x:v>
      </x:c>
      <x:c r="N1554" s="13">
        <x:v>0.16666666669999999</x:v>
      </x:c>
      <x:c r="O1554" s="13">
        <x:v>0.11111111110000001</x:v>
      </x:c>
      <x:c r="P1554" s="13">
        <x:v>1.8518518500000001E-2</x:v>
      </x:c>
      <x:c r="Q1554" s="11" t="b">
        <x:v>0</x:v>
      </x:c>
      <x:c r="R1554" s="10"/>
      <x:c r="S1554" s="10"/>
      <x:c r="T1554" s="12" t="n">
        <x:f t="shared" ca="1" si="107">(COUNTIF($D$1541:$D$1567,"&lt;"&amp;D1554)+(COUNTIF($D$1541:$D$1567,"="&amp;D1554)-1)/2)/26*100</x:f>
        <x:v>38.46153846153847</x:v>
      </x:c>
      <x:c r="U1554" s="12" t="n">
        <x:f t="shared" ca="1" si="105">T1554*N1554</x:f>
        <x:v>6.410256411538462</x:v>
      </x:c>
      <x:c r="V1554" s="12" t="n">
        <x:f t="shared" ca="1" si="106">U1554/9</x:f>
        <x:v>0.7122507123931625</x:v>
      </x:c>
    </x:row>
    <x:row r="1555">
      <x:c r="A1555" s="10" t="s">
        <x:v>349</x:v>
      </x:c>
      <x:c r="B1555" s="10" t="s">
        <x:v>83</x:v>
      </x:c>
      <x:c r="C1555" s="10" t="s">
        <x:v>84</x:v>
      </x:c>
      <x:c r="D1555" s="12">
        <x:v>2</x:v>
      </x:c>
      <x:c r="E1555" s="10" t="s">
        <x:v>136</x:v>
      </x:c>
      <x:c r="F1555" s="10">
        <x:v>2024</x:v>
      </x:c>
      <x:c r="G1555" s="10" t="s">
        <x:v>51</x:v>
      </x:c>
      <x:c r="H1555" s="10" t="s">
        <x:v>350</x:v>
      </x:c>
      <x:c r="I1555" s="10" t="s">
        <x:v>351</x:v>
      </x:c>
      <x:c r="J1555" s="10" t="s">
        <x:v>350</x:v>
      </x:c>
      <x:c r="K1555" s="10" t="s">
        <x:v>54</x:v>
      </x:c>
      <x:c r="L1555" s="10" t="s">
        <x:v>348</x:v>
      </x:c>
      <x:c r="M1555" s="10" t="s">
        <x:v>340</x:v>
      </x:c>
      <x:c r="N1555" s="13">
        <x:v>0.16666666669999999</x:v>
      </x:c>
      <x:c r="O1555" s="13">
        <x:v>0.11111111110000001</x:v>
      </x:c>
      <x:c r="P1555" s="13">
        <x:v>1.8518518500000001E-2</x:v>
      </x:c>
      <x:c r="Q1555" s="11" t="b">
        <x:v>0</x:v>
      </x:c>
      <x:c r="R1555" s="10"/>
      <x:c r="S1555" s="10"/>
      <x:c r="T1555" s="12" t="n">
        <x:f t="shared" ca="1" si="107">(COUNTIF($D$1541:$D$1567,"&lt;"&amp;D1555)+(COUNTIF($D$1541:$D$1567,"="&amp;D1555)-1)/2)/26*100</x:f>
        <x:v>5.769230769230769</x:v>
      </x:c>
      <x:c r="U1555" s="12" t="n">
        <x:f t="shared" ca="1" si="105">T1555*N1555</x:f>
        <x:v>0.9615384617307692</x:v>
      </x:c>
      <x:c r="V1555" s="12" t="n">
        <x:f t="shared" ca="1" si="106">U1555/9</x:f>
        <x:v>0.10683760685897435</x:v>
      </x:c>
    </x:row>
    <x:row r="1556">
      <x:c r="A1556" s="10" t="s">
        <x:v>349</x:v>
      </x:c>
      <x:c r="B1556" s="10" t="s">
        <x:v>85</x:v>
      </x:c>
      <x:c r="C1556" s="10" t="s">
        <x:v>86</x:v>
      </x:c>
      <x:c r="D1556" s="12">
        <x:v>21.6</x:v>
      </x:c>
      <x:c r="E1556" s="10" t="s">
        <x:v>136</x:v>
      </x:c>
      <x:c r="F1556" s="10">
        <x:v>2024</x:v>
      </x:c>
      <x:c r="G1556" s="10" t="s">
        <x:v>51</x:v>
      </x:c>
      <x:c r="H1556" s="10" t="s">
        <x:v>350</x:v>
      </x:c>
      <x:c r="I1556" s="10" t="s">
        <x:v>351</x:v>
      </x:c>
      <x:c r="J1556" s="10" t="s">
        <x:v>350</x:v>
      </x:c>
      <x:c r="K1556" s="10" t="s">
        <x:v>54</x:v>
      </x:c>
      <x:c r="L1556" s="10" t="s">
        <x:v>348</x:v>
      </x:c>
      <x:c r="M1556" s="10" t="s">
        <x:v>340</x:v>
      </x:c>
      <x:c r="N1556" s="13">
        <x:v>0.16666666669999999</x:v>
      </x:c>
      <x:c r="O1556" s="13">
        <x:v>0.11111111110000001</x:v>
      </x:c>
      <x:c r="P1556" s="13">
        <x:v>1.8518518500000001E-2</x:v>
      </x:c>
      <x:c r="Q1556" s="11" t="b">
        <x:v>0</x:v>
      </x:c>
      <x:c r="R1556" s="10"/>
      <x:c r="S1556" s="10"/>
      <x:c r="T1556" s="12" t="n">
        <x:f t="shared" ca="1" si="107">(COUNTIF($D$1541:$D$1567,"&lt;"&amp;D1556)+(COUNTIF($D$1541:$D$1567,"="&amp;D1556)-1)/2)/26*100</x:f>
        <x:v>92.3076923076923</x:v>
      </x:c>
      <x:c r="U1556" s="12" t="n">
        <x:f t="shared" ca="1" si="105">T1556*N1556</x:f>
        <x:v>15.384615387692307</x:v>
      </x:c>
      <x:c r="V1556" s="12" t="n">
        <x:f t="shared" ca="1" si="106">U1556/9</x:f>
        <x:v>1.7094017097435896</x:v>
      </x:c>
    </x:row>
    <x:row r="1557">
      <x:c r="A1557" s="10" t="s">
        <x:v>349</x:v>
      </x:c>
      <x:c r="B1557" s="10" t="s">
        <x:v>87</x:v>
      </x:c>
      <x:c r="C1557" s="10" t="s">
        <x:v>88</x:v>
      </x:c>
      <x:c r="D1557" s="12">
        <x:v>4.2</x:v>
      </x:c>
      <x:c r="E1557" s="10" t="s">
        <x:v>136</x:v>
      </x:c>
      <x:c r="F1557" s="10">
        <x:v>2024</x:v>
      </x:c>
      <x:c r="G1557" s="10" t="s">
        <x:v>51</x:v>
      </x:c>
      <x:c r="H1557" s="10" t="s">
        <x:v>350</x:v>
      </x:c>
      <x:c r="I1557" s="10" t="s">
        <x:v>351</x:v>
      </x:c>
      <x:c r="J1557" s="10" t="s">
        <x:v>350</x:v>
      </x:c>
      <x:c r="K1557" s="10" t="s">
        <x:v>54</x:v>
      </x:c>
      <x:c r="L1557" s="10" t="s">
        <x:v>348</x:v>
      </x:c>
      <x:c r="M1557" s="10" t="s">
        <x:v>340</x:v>
      </x:c>
      <x:c r="N1557" s="13">
        <x:v>0.16666666669999999</x:v>
      </x:c>
      <x:c r="O1557" s="13">
        <x:v>0.11111111110000001</x:v>
      </x:c>
      <x:c r="P1557" s="13">
        <x:v>1.8518518500000001E-2</x:v>
      </x:c>
      <x:c r="Q1557" s="11" t="b">
        <x:v>0</x:v>
      </x:c>
      <x:c r="R1557" s="10"/>
      <x:c r="S1557" s="10"/>
      <x:c r="T1557" s="12" t="n">
        <x:f t="shared" ca="1" si="107">(COUNTIF($D$1541:$D$1567,"&lt;"&amp;D1557)+(COUNTIF($D$1541:$D$1567,"="&amp;D1557)-1)/2)/26*100</x:f>
        <x:v>15.384615384615385</x:v>
      </x:c>
      <x:c r="U1557" s="12" t="n">
        <x:f t="shared" ca="1" si="105">T1557*N1557</x:f>
        <x:v>2.5641025646153848</x:v>
      </x:c>
      <x:c r="V1557" s="12" t="n">
        <x:f t="shared" ca="1" si="106">U1557/9</x:f>
        <x:v>0.284900284957265</x:v>
      </x:c>
    </x:row>
    <x:row r="1558">
      <x:c r="A1558" s="10" t="s">
        <x:v>349</x:v>
      </x:c>
      <x:c r="B1558" s="10" t="s">
        <x:v>89</x:v>
      </x:c>
      <x:c r="C1558" s="10" t="s">
        <x:v>90</x:v>
      </x:c>
      <x:c r="D1558" s="12">
        <x:v>10.7</x:v>
      </x:c>
      <x:c r="E1558" s="10" t="s">
        <x:v>136</x:v>
      </x:c>
      <x:c r="F1558" s="10">
        <x:v>2024</x:v>
      </x:c>
      <x:c r="G1558" s="10" t="s">
        <x:v>51</x:v>
      </x:c>
      <x:c r="H1558" s="10" t="s">
        <x:v>350</x:v>
      </x:c>
      <x:c r="I1558" s="10" t="s">
        <x:v>351</x:v>
      </x:c>
      <x:c r="J1558" s="10" t="s">
        <x:v>350</x:v>
      </x:c>
      <x:c r="K1558" s="10" t="s">
        <x:v>54</x:v>
      </x:c>
      <x:c r="L1558" s="10" t="s">
        <x:v>348</x:v>
      </x:c>
      <x:c r="M1558" s="10" t="s">
        <x:v>340</x:v>
      </x:c>
      <x:c r="N1558" s="13">
        <x:v>0.16666666669999999</x:v>
      </x:c>
      <x:c r="O1558" s="13">
        <x:v>0.11111111110000001</x:v>
      </x:c>
      <x:c r="P1558" s="13">
        <x:v>1.8518518500000001E-2</x:v>
      </x:c>
      <x:c r="Q1558" s="11" t="b">
        <x:v>0</x:v>
      </x:c>
      <x:c r="R1558" s="10"/>
      <x:c r="S1558" s="10"/>
      <x:c r="T1558" s="12" t="n">
        <x:f t="shared" ca="1" si="107">(COUNTIF($D$1541:$D$1567,"&lt;"&amp;D1558)+(COUNTIF($D$1541:$D$1567,"="&amp;D1558)-1)/2)/26*100</x:f>
        <x:v>61.53846153846154</x:v>
      </x:c>
      <x:c r="U1558" s="12" t="n">
        <x:f t="shared" ca="1" si="105">T1558*N1558</x:f>
        <x:v>10.256410258461539</x:v>
      </x:c>
      <x:c r="V1558" s="12" t="n">
        <x:f t="shared" ca="1" si="106">U1558/9</x:f>
        <x:v>1.13960113982906</x:v>
      </x:c>
    </x:row>
    <x:row r="1559">
      <x:c r="A1559" s="10" t="s">
        <x:v>349</x:v>
      </x:c>
      <x:c r="B1559" s="10" t="s">
        <x:v>91</x:v>
      </x:c>
      <x:c r="C1559" s="10" t="s">
        <x:v>92</x:v>
      </x:c>
      <x:c r="D1559" s="12">
        <x:v>6.8</x:v>
      </x:c>
      <x:c r="E1559" s="10" t="s">
        <x:v>136</x:v>
      </x:c>
      <x:c r="F1559" s="10">
        <x:v>2024</x:v>
      </x:c>
      <x:c r="G1559" s="10" t="s">
        <x:v>51</x:v>
      </x:c>
      <x:c r="H1559" s="10" t="s">
        <x:v>350</x:v>
      </x:c>
      <x:c r="I1559" s="10" t="s">
        <x:v>351</x:v>
      </x:c>
      <x:c r="J1559" s="10" t="s">
        <x:v>350</x:v>
      </x:c>
      <x:c r="K1559" s="10" t="s">
        <x:v>54</x:v>
      </x:c>
      <x:c r="L1559" s="10" t="s">
        <x:v>348</x:v>
      </x:c>
      <x:c r="M1559" s="10" t="s">
        <x:v>340</x:v>
      </x:c>
      <x:c r="N1559" s="13">
        <x:v>0.16666666669999999</x:v>
      </x:c>
      <x:c r="O1559" s="13">
        <x:v>0.11111111110000001</x:v>
      </x:c>
      <x:c r="P1559" s="13">
        <x:v>1.8518518500000001E-2</x:v>
      </x:c>
      <x:c r="Q1559" s="11" t="b">
        <x:v>0</x:v>
      </x:c>
      <x:c r="R1559" s="10"/>
      <x:c r="S1559" s="10"/>
      <x:c r="T1559" s="12" t="n">
        <x:f t="shared" ca="1" si="107">(COUNTIF($D$1541:$D$1567,"&lt;"&amp;D1559)+(COUNTIF($D$1541:$D$1567,"="&amp;D1559)-1)/2)/26*100</x:f>
        <x:v>34.61538461538461</x:v>
      </x:c>
      <x:c r="U1559" s="12" t="n">
        <x:f t="shared" ca="1" si="105">T1559*N1559</x:f>
        <x:v>5.769230770384615</x:v>
      </x:c>
      <x:c r="V1559" s="12" t="n">
        <x:f t="shared" ca="1" si="106">U1559/9</x:f>
        <x:v>0.6410256411538461</x:v>
      </x:c>
    </x:row>
    <x:row r="1560">
      <x:c r="A1560" s="10" t="s">
        <x:v>349</x:v>
      </x:c>
      <x:c r="B1560" s="10" t="s">
        <x:v>93</x:v>
      </x:c>
      <x:c r="C1560" s="10" t="s">
        <x:v>94</x:v>
      </x:c>
      <x:c r="D1560" s="12">
        <x:v>18.600000000000001</x:v>
      </x:c>
      <x:c r="E1560" s="10" t="s">
        <x:v>136</x:v>
      </x:c>
      <x:c r="F1560" s="10">
        <x:v>2024</x:v>
      </x:c>
      <x:c r="G1560" s="10" t="s">
        <x:v>51</x:v>
      </x:c>
      <x:c r="H1560" s="10" t="s">
        <x:v>350</x:v>
      </x:c>
      <x:c r="I1560" s="10" t="s">
        <x:v>351</x:v>
      </x:c>
      <x:c r="J1560" s="10" t="s">
        <x:v>350</x:v>
      </x:c>
      <x:c r="K1560" s="10" t="s">
        <x:v>54</x:v>
      </x:c>
      <x:c r="L1560" s="10" t="s">
        <x:v>348</x:v>
      </x:c>
      <x:c r="M1560" s="10" t="s">
        <x:v>340</x:v>
      </x:c>
      <x:c r="N1560" s="13">
        <x:v>0.16666666669999999</x:v>
      </x:c>
      <x:c r="O1560" s="13">
        <x:v>0.11111111110000001</x:v>
      </x:c>
      <x:c r="P1560" s="13">
        <x:v>1.8518518500000001E-2</x:v>
      </x:c>
      <x:c r="Q1560" s="11" t="b">
        <x:v>0</x:v>
      </x:c>
      <x:c r="R1560" s="10"/>
      <x:c r="S1560" s="10"/>
      <x:c r="T1560" s="12" t="n">
        <x:f t="shared" ca="1" si="107">(COUNTIF($D$1541:$D$1567,"&lt;"&amp;D1560)+(COUNTIF($D$1541:$D$1567,"="&amp;D1560)-1)/2)/26*100</x:f>
        <x:v>84.61538461538461</x:v>
      </x:c>
      <x:c r="U1560" s="12" t="n">
        <x:f t="shared" ca="1" si="105">T1560*N1560</x:f>
        <x:v>14.102564105384614</x:v>
      </x:c>
      <x:c r="V1560" s="12" t="n">
        <x:f t="shared" ca="1" si="106">U1560/9</x:f>
        <x:v>1.5669515672649572</x:v>
      </x:c>
    </x:row>
    <x:row r="1561">
      <x:c r="A1561" s="10" t="s">
        <x:v>349</x:v>
      </x:c>
      <x:c r="B1561" s="10" t="s">
        <x:v>95</x:v>
      </x:c>
      <x:c r="C1561" s="10" t="s">
        <x:v>96</x:v>
      </x:c>
      <x:c r="D1561" s="12">
        <x:v>32.700000000000003</x:v>
      </x:c>
      <x:c r="E1561" s="10" t="s">
        <x:v>136</x:v>
      </x:c>
      <x:c r="F1561" s="10">
        <x:v>2024</x:v>
      </x:c>
      <x:c r="G1561" s="10" t="s">
        <x:v>51</x:v>
      </x:c>
      <x:c r="H1561" s="10" t="s">
        <x:v>350</x:v>
      </x:c>
      <x:c r="I1561" s="10" t="s">
        <x:v>351</x:v>
      </x:c>
      <x:c r="J1561" s="10" t="s">
        <x:v>350</x:v>
      </x:c>
      <x:c r="K1561" s="10" t="s">
        <x:v>54</x:v>
      </x:c>
      <x:c r="L1561" s="10" t="s">
        <x:v>348</x:v>
      </x:c>
      <x:c r="M1561" s="10" t="s">
        <x:v>340</x:v>
      </x:c>
      <x:c r="N1561" s="13">
        <x:v>0.16666666669999999</x:v>
      </x:c>
      <x:c r="O1561" s="13">
        <x:v>0.11111111110000001</x:v>
      </x:c>
      <x:c r="P1561" s="13">
        <x:v>1.8518518500000001E-2</x:v>
      </x:c>
      <x:c r="Q1561" s="11" t="b">
        <x:v>0</x:v>
      </x:c>
      <x:c r="R1561" s="10"/>
      <x:c r="S1561" s="10"/>
      <x:c r="T1561" s="12" t="n">
        <x:f t="shared" ca="1" si="107">(COUNTIF($D$1541:$D$1567,"&lt;"&amp;D1561)+(COUNTIF($D$1541:$D$1567,"="&amp;D1561)-1)/2)/26*100</x:f>
        <x:v>100</x:v>
      </x:c>
      <x:c r="U1561" s="12" t="n">
        <x:f t="shared" ca="1" si="105">T1561*N1561</x:f>
        <x:v>16.666666669999998</x:v>
      </x:c>
      <x:c r="V1561" s="12" t="n">
        <x:f t="shared" ca="1" si="106">U1561/9</x:f>
        <x:v>1.851851852222222</x:v>
      </x:c>
    </x:row>
    <x:row r="1562">
      <x:c r="A1562" s="10" t="s">
        <x:v>349</x:v>
      </x:c>
      <x:c r="B1562" s="10" t="s">
        <x:v>97</x:v>
      </x:c>
      <x:c r="C1562" s="10" t="s">
        <x:v>98</x:v>
      </x:c>
      <x:c r="D1562" s="12">
        <x:v>7.7</x:v>
      </x:c>
      <x:c r="E1562" s="10" t="s">
        <x:v>136</x:v>
      </x:c>
      <x:c r="F1562" s="10">
        <x:v>2024</x:v>
      </x:c>
      <x:c r="G1562" s="10" t="s">
        <x:v>51</x:v>
      </x:c>
      <x:c r="H1562" s="10" t="s">
        <x:v>350</x:v>
      </x:c>
      <x:c r="I1562" s="10" t="s">
        <x:v>351</x:v>
      </x:c>
      <x:c r="J1562" s="10" t="s">
        <x:v>350</x:v>
      </x:c>
      <x:c r="K1562" s="10" t="s">
        <x:v>54</x:v>
      </x:c>
      <x:c r="L1562" s="10" t="s">
        <x:v>348</x:v>
      </x:c>
      <x:c r="M1562" s="10" t="s">
        <x:v>340</x:v>
      </x:c>
      <x:c r="N1562" s="13">
        <x:v>0.16666666669999999</x:v>
      </x:c>
      <x:c r="O1562" s="13">
        <x:v>0.11111111110000001</x:v>
      </x:c>
      <x:c r="P1562" s="13">
        <x:v>1.8518518500000001E-2</x:v>
      </x:c>
      <x:c r="Q1562" s="11" t="b">
        <x:v>0</x:v>
      </x:c>
      <x:c r="R1562" s="10"/>
      <x:c r="S1562" s="10"/>
      <x:c r="T1562" s="12" t="n">
        <x:f t="shared" ca="1" si="107">(COUNTIF($D$1541:$D$1567,"&lt;"&amp;D1562)+(COUNTIF($D$1541:$D$1567,"="&amp;D1562)-1)/2)/26*100</x:f>
        <x:v>46.15384615384615</x:v>
      </x:c>
      <x:c r="U1562" s="12" t="n">
        <x:f t="shared" ca="1" si="105">T1562*N1562</x:f>
        <x:v>7.692307693846153</x:v>
      </x:c>
      <x:c r="V1562" s="12" t="n">
        <x:f t="shared" ca="1" si="106">U1562/9</x:f>
        <x:v>0.8547008548717948</x:v>
      </x:c>
    </x:row>
    <x:row r="1563">
      <x:c r="A1563" s="10" t="s">
        <x:v>349</x:v>
      </x:c>
      <x:c r="B1563" s="10" t="s">
        <x:v>99</x:v>
      </x:c>
      <x:c r="C1563" s="10" t="s">
        <x:v>100</x:v>
      </x:c>
      <x:c r="D1563" s="12">
        <x:v>3</x:v>
      </x:c>
      <x:c r="E1563" s="10" t="s">
        <x:v>136</x:v>
      </x:c>
      <x:c r="F1563" s="10">
        <x:v>2024</x:v>
      </x:c>
      <x:c r="G1563" s="10" t="s">
        <x:v>51</x:v>
      </x:c>
      <x:c r="H1563" s="10" t="s">
        <x:v>350</x:v>
      </x:c>
      <x:c r="I1563" s="10" t="s">
        <x:v>351</x:v>
      </x:c>
      <x:c r="J1563" s="10" t="s">
        <x:v>350</x:v>
      </x:c>
      <x:c r="K1563" s="10" t="s">
        <x:v>54</x:v>
      </x:c>
      <x:c r="L1563" s="10" t="s">
        <x:v>348</x:v>
      </x:c>
      <x:c r="M1563" s="10" t="s">
        <x:v>340</x:v>
      </x:c>
      <x:c r="N1563" s="13">
        <x:v>0.16666666669999999</x:v>
      </x:c>
      <x:c r="O1563" s="13">
        <x:v>0.11111111110000001</x:v>
      </x:c>
      <x:c r="P1563" s="13">
        <x:v>1.8518518500000001E-2</x:v>
      </x:c>
      <x:c r="Q1563" s="11" t="b">
        <x:v>0</x:v>
      </x:c>
      <x:c r="R1563" s="10"/>
      <x:c r="S1563" s="10"/>
      <x:c r="T1563" s="12" t="n">
        <x:f t="shared" ca="1" si="107">(COUNTIF($D$1541:$D$1567,"&lt;"&amp;D1563)+(COUNTIF($D$1541:$D$1567,"="&amp;D1563)-1)/2)/26*100</x:f>
        <x:v>11.538461538461538</x:v>
      </x:c>
      <x:c r="U1563" s="12" t="n">
        <x:f t="shared" ca="1" si="105">T1563*N1563</x:f>
        <x:v>1.9230769234615384</x:v>
      </x:c>
      <x:c r="V1563" s="12" t="n">
        <x:f t="shared" ca="1" si="106">U1563/9</x:f>
        <x:v>0.2136752137179487</x:v>
      </x:c>
    </x:row>
    <x:row r="1564">
      <x:c r="A1564" s="10" t="s">
        <x:v>349</x:v>
      </x:c>
      <x:c r="B1564" s="10" t="s">
        <x:v>101</x:v>
      </x:c>
      <x:c r="C1564" s="10" t="s">
        <x:v>102</x:v>
      </x:c>
      <x:c r="D1564" s="12">
        <x:v>1.3</x:v>
      </x:c>
      <x:c r="E1564" s="10" t="s">
        <x:v>136</x:v>
      </x:c>
      <x:c r="F1564" s="10">
        <x:v>2024</x:v>
      </x:c>
      <x:c r="G1564" s="10" t="s">
        <x:v>51</x:v>
      </x:c>
      <x:c r="H1564" s="10" t="s">
        <x:v>350</x:v>
      </x:c>
      <x:c r="I1564" s="10" t="s">
        <x:v>351</x:v>
      </x:c>
      <x:c r="J1564" s="10" t="s">
        <x:v>350</x:v>
      </x:c>
      <x:c r="K1564" s="10" t="s">
        <x:v>54</x:v>
      </x:c>
      <x:c r="L1564" s="10" t="s">
        <x:v>348</x:v>
      </x:c>
      <x:c r="M1564" s="10" t="s">
        <x:v>340</x:v>
      </x:c>
      <x:c r="N1564" s="13">
        <x:v>0.16666666669999999</x:v>
      </x:c>
      <x:c r="O1564" s="13">
        <x:v>0.11111111110000001</x:v>
      </x:c>
      <x:c r="P1564" s="13">
        <x:v>1.8518518500000001E-2</x:v>
      </x:c>
      <x:c r="Q1564" s="11" t="b">
        <x:v>0</x:v>
      </x:c>
      <x:c r="R1564" s="10"/>
      <x:c r="S1564" s="10"/>
      <x:c r="T1564" s="12" t="n">
        <x:f t="shared" ca="1" si="107">(COUNTIF($D$1541:$D$1567,"&lt;"&amp;D1564)+(COUNTIF($D$1541:$D$1567,"="&amp;D1564)-1)/2)/26*100</x:f>
        <x:v>0</x:v>
      </x:c>
      <x:c r="U1564" s="12" t="n">
        <x:f t="shared" ca="1" si="105">T1564*N1564</x:f>
        <x:v>0</x:v>
      </x:c>
      <x:c r="V1564" s="12" t="n">
        <x:f t="shared" ca="1" si="106">U1564/9</x:f>
        <x:v>0</x:v>
      </x:c>
    </x:row>
    <x:row r="1565">
      <x:c r="A1565" s="10" t="s">
        <x:v>349</x:v>
      </x:c>
      <x:c r="B1565" s="10" t="s">
        <x:v>103</x:v>
      </x:c>
      <x:c r="C1565" s="10" t="s">
        <x:v>104</x:v>
      </x:c>
      <x:c r="D1565" s="12">
        <x:v>10.4</x:v>
      </x:c>
      <x:c r="E1565" s="10" t="s">
        <x:v>136</x:v>
      </x:c>
      <x:c r="F1565" s="10">
        <x:v>2024</x:v>
      </x:c>
      <x:c r="G1565" s="10" t="s">
        <x:v>51</x:v>
      </x:c>
      <x:c r="H1565" s="10" t="s">
        <x:v>350</x:v>
      </x:c>
      <x:c r="I1565" s="10" t="s">
        <x:v>351</x:v>
      </x:c>
      <x:c r="J1565" s="10" t="s">
        <x:v>350</x:v>
      </x:c>
      <x:c r="K1565" s="10" t="s">
        <x:v>54</x:v>
      </x:c>
      <x:c r="L1565" s="10" t="s">
        <x:v>348</x:v>
      </x:c>
      <x:c r="M1565" s="10" t="s">
        <x:v>340</x:v>
      </x:c>
      <x:c r="N1565" s="13">
        <x:v>0.16666666669999999</x:v>
      </x:c>
      <x:c r="O1565" s="13">
        <x:v>0.11111111110000001</x:v>
      </x:c>
      <x:c r="P1565" s="13">
        <x:v>1.8518518500000001E-2</x:v>
      </x:c>
      <x:c r="Q1565" s="11" t="b">
        <x:v>0</x:v>
      </x:c>
      <x:c r="R1565" s="10"/>
      <x:c r="S1565" s="10"/>
      <x:c r="T1565" s="12" t="n">
        <x:f t="shared" ca="1" si="107">(COUNTIF($D$1541:$D$1567,"&lt;"&amp;D1565)+(COUNTIF($D$1541:$D$1567,"="&amp;D1565)-1)/2)/26*100</x:f>
        <x:v>57.692307692307686</x:v>
      </x:c>
      <x:c r="U1565" s="12" t="n">
        <x:f t="shared" ca="1" si="105">T1565*N1565</x:f>
        <x:v>9.615384617307692</x:v>
      </x:c>
      <x:c r="V1565" s="12" t="n">
        <x:f t="shared" ca="1" si="106">U1565/9</x:f>
        <x:v>1.0683760685897434</x:v>
      </x:c>
    </x:row>
    <x:row r="1566">
      <x:c r="A1566" s="10" t="s">
        <x:v>349</x:v>
      </x:c>
      <x:c r="B1566" s="10" t="s">
        <x:v>105</x:v>
      </x:c>
      <x:c r="C1566" s="10" t="s">
        <x:v>106</x:v>
      </x:c>
      <x:c r="D1566" s="12">
        <x:v>10.1</x:v>
      </x:c>
      <x:c r="E1566" s="10" t="s">
        <x:v>136</x:v>
      </x:c>
      <x:c r="F1566" s="10">
        <x:v>2024</x:v>
      </x:c>
      <x:c r="G1566" s="10" t="s">
        <x:v>51</x:v>
      </x:c>
      <x:c r="H1566" s="10" t="s">
        <x:v>350</x:v>
      </x:c>
      <x:c r="I1566" s="10" t="s">
        <x:v>351</x:v>
      </x:c>
      <x:c r="J1566" s="10" t="s">
        <x:v>350</x:v>
      </x:c>
      <x:c r="K1566" s="10" t="s">
        <x:v>54</x:v>
      </x:c>
      <x:c r="L1566" s="10" t="s">
        <x:v>348</x:v>
      </x:c>
      <x:c r="M1566" s="10" t="s">
        <x:v>340</x:v>
      </x:c>
      <x:c r="N1566" s="13">
        <x:v>0.16666666669999999</x:v>
      </x:c>
      <x:c r="O1566" s="13">
        <x:v>0.11111111110000001</x:v>
      </x:c>
      <x:c r="P1566" s="13">
        <x:v>1.8518518500000001E-2</x:v>
      </x:c>
      <x:c r="Q1566" s="11" t="b">
        <x:v>0</x:v>
      </x:c>
      <x:c r="R1566" s="10"/>
      <x:c r="S1566" s="10"/>
      <x:c r="T1566" s="12" t="n">
        <x:f t="shared" ca="1" si="107">(COUNTIF($D$1541:$D$1567,"&lt;"&amp;D1566)+(COUNTIF($D$1541:$D$1567,"="&amp;D1566)-1)/2)/26*100</x:f>
        <x:v>53.84615384615385</x:v>
      </x:c>
      <x:c r="U1566" s="12" t="n">
        <x:f t="shared" ca="1" si="105">T1566*N1566</x:f>
        <x:v>8.974358976153846</x:v>
      </x:c>
      <x:c r="V1566" s="12" t="n">
        <x:f t="shared" ca="1" si="106">U1566/9</x:f>
        <x:v>0.9971509973504273</x:v>
      </x:c>
    </x:row>
    <x:row r="1567">
      <x:c r="A1567" s="10" t="s">
        <x:v>349</x:v>
      </x:c>
      <x:c r="B1567" s="10" t="s">
        <x:v>107</x:v>
      </x:c>
      <x:c r="C1567" s="10" t="s">
        <x:v>108</x:v>
      </x:c>
      <x:c r="D1567" s="12">
        <x:v>12.2</x:v>
      </x:c>
      <x:c r="E1567" s="10" t="s">
        <x:v>136</x:v>
      </x:c>
      <x:c r="F1567" s="10">
        <x:v>2024</x:v>
      </x:c>
      <x:c r="G1567" s="10" t="s">
        <x:v>51</x:v>
      </x:c>
      <x:c r="H1567" s="10" t="s">
        <x:v>350</x:v>
      </x:c>
      <x:c r="I1567" s="10" t="s">
        <x:v>351</x:v>
      </x:c>
      <x:c r="J1567" s="10" t="s">
        <x:v>350</x:v>
      </x:c>
      <x:c r="K1567" s="10" t="s">
        <x:v>54</x:v>
      </x:c>
      <x:c r="L1567" s="10" t="s">
        <x:v>348</x:v>
      </x:c>
      <x:c r="M1567" s="10" t="s">
        <x:v>340</x:v>
      </x:c>
      <x:c r="N1567" s="13">
        <x:v>0.16666666669999999</x:v>
      </x:c>
      <x:c r="O1567" s="13">
        <x:v>0.11111111110000001</x:v>
      </x:c>
      <x:c r="P1567" s="13">
        <x:v>1.8518518500000001E-2</x:v>
      </x:c>
      <x:c r="Q1567" s="11" t="b">
        <x:v>0</x:v>
      </x:c>
      <x:c r="R1567" s="10"/>
      <x:c r="S1567" s="10"/>
      <x:c r="T1567" s="12" t="n">
        <x:f t="shared" ca="1" si="107">(COUNTIF($D$1541:$D$1567,"&lt;"&amp;D1567)+(COUNTIF($D$1541:$D$1567,"="&amp;D1567)-1)/2)/26*100</x:f>
        <x:v>65.38461538461539</x:v>
      </x:c>
      <x:c r="U1567" s="12" t="n">
        <x:f t="shared" ca="1" si="105">T1567*N1567</x:f>
        <x:v>10.897435899615385</x:v>
      </x:c>
      <x:c r="V1567" s="12" t="n">
        <x:f t="shared" ca="1" si="106">U1567/9</x:f>
        <x:v>1.210826211068376</x:v>
      </x:c>
    </x:row>
    <x:row r="1568">
      <x:c r="A1568" s="10" t="s">
        <x:v>352</x:v>
      </x:c>
      <x:c r="B1568" s="10" t="s">
        <x:v>48</x:v>
      </x:c>
      <x:c r="C1568" s="10" t="s">
        <x:v>49</x:v>
      </x:c>
      <x:c r="D1568" s="12">
        <x:v>2.8</x:v>
      </x:c>
      <x:c r="E1568" s="10" t="s">
        <x:v>353</x:v>
      </x:c>
      <x:c r="F1568" s="10">
        <x:v>2023</x:v>
      </x:c>
      <x:c r="G1568" s="10" t="s">
        <x:v>354</x:v>
      </x:c>
      <x:c r="H1568" s="10" t="s">
        <x:v>355</x:v>
      </x:c>
      <x:c r="I1568" s="10" t="s">
        <x:v>356</x:v>
      </x:c>
      <x:c r="J1568" s="10" t="s">
        <x:v>355</x:v>
      </x:c>
      <x:c r="K1568" s="10" t="s">
        <x:v>152</x:v>
      </x:c>
      <x:c r="L1568" s="10" t="s">
        <x:v>357</x:v>
      </x:c>
      <x:c r="M1568" s="10" t="s">
        <x:v>340</x:v>
      </x:c>
      <x:c r="N1568" s="13">
        <x:v>0.11111111110000001</x:v>
      </x:c>
      <x:c r="O1568" s="13">
        <x:v>0.11111111110000001</x:v>
      </x:c>
      <x:c r="P1568" s="13">
        <x:v>1.2345679E-2</x:v>
      </x:c>
      <x:c r="Q1568" s="11" t="b">
        <x:v>0</x:v>
      </x:c>
      <x:c r="R1568" s="10"/>
      <x:c r="S1568" s="10"/>
      <x:c r="T1568" s="12" t="n">
        <x:f t="shared" ref="T1568:T1594" ca="1" si="108">(COUNTIF($D$1568:$D$1594,"&gt;"&amp;D1568)+(COUNTIF($D$1568:$D$1594,"="&amp;D1568)-1)/2)/26*100</x:f>
        <x:v>57.692307692307686</x:v>
      </x:c>
      <x:c r="U1568" s="12" t="n">
        <x:f t="shared" ca="1" si="105">T1568*N1568</x:f>
        <x:v>6.410256409615385</x:v>
      </x:c>
      <x:c r="V1568" s="12" t="n">
        <x:f t="shared" ca="1" si="106">U1568/9</x:f>
        <x:v>0.7122507121794872</x:v>
      </x:c>
    </x:row>
    <x:row r="1569">
      <x:c r="A1569" s="10" t="s">
        <x:v>352</x:v>
      </x:c>
      <x:c r="B1569" s="10" t="s">
        <x:v>57</x:v>
      </x:c>
      <x:c r="C1569" s="10" t="s">
        <x:v>58</x:v>
      </x:c>
      <x:c r="D1569" s="12">
        <x:v>5.3</x:v>
      </x:c>
      <x:c r="E1569" s="10" t="s">
        <x:v>353</x:v>
      </x:c>
      <x:c r="F1569" s="10">
        <x:v>2023</x:v>
      </x:c>
      <x:c r="G1569" s="10" t="s">
        <x:v>354</x:v>
      </x:c>
      <x:c r="H1569" s="10" t="s">
        <x:v>355</x:v>
      </x:c>
      <x:c r="I1569" s="10" t="s">
        <x:v>356</x:v>
      </x:c>
      <x:c r="J1569" s="10" t="s">
        <x:v>355</x:v>
      </x:c>
      <x:c r="K1569" s="10" t="s">
        <x:v>152</x:v>
      </x:c>
      <x:c r="L1569" s="10" t="s">
        <x:v>357</x:v>
      </x:c>
      <x:c r="M1569" s="10" t="s">
        <x:v>340</x:v>
      </x:c>
      <x:c r="N1569" s="13">
        <x:v>0.11111111110000001</x:v>
      </x:c>
      <x:c r="O1569" s="13">
        <x:v>0.11111111110000001</x:v>
      </x:c>
      <x:c r="P1569" s="13">
        <x:v>1.2345679E-2</x:v>
      </x:c>
      <x:c r="Q1569" s="11" t="b">
        <x:v>0</x:v>
      </x:c>
      <x:c r="R1569" s="10"/>
      <x:c r="S1569" s="10"/>
      <x:c r="T1569" s="12" t="n">
        <x:f t="shared" ca="1" si="108">(COUNTIF($D$1568:$D$1594,"&gt;"&amp;D1569)+(COUNTIF($D$1568:$D$1594,"="&amp;D1569)-1)/2)/26*100</x:f>
        <x:v>38.46153846153847</x:v>
      </x:c>
      <x:c r="U1569" s="12" t="n">
        <x:f t="shared" ca="1" si="105">T1569*N1569</x:f>
        <x:v>4.273504273076924</x:v>
      </x:c>
      <x:c r="V1569" s="12" t="n">
        <x:f t="shared" ca="1" si="106">U1569/9</x:f>
        <x:v>0.4748338081196582</x:v>
      </x:c>
    </x:row>
    <x:row r="1570">
      <x:c r="A1570" s="10" t="s">
        <x:v>352</x:v>
      </x:c>
      <x:c r="B1570" s="10" t="s">
        <x:v>59</x:v>
      </x:c>
      <x:c r="C1570" s="10" t="s">
        <x:v>60</x:v>
      </x:c>
      <x:c r="D1570" s="12">
        <x:v>2.2999999999999998</x:v>
      </x:c>
      <x:c r="E1570" s="10" t="s">
        <x:v>353</x:v>
      </x:c>
      <x:c r="F1570" s="10">
        <x:v>2023</x:v>
      </x:c>
      <x:c r="G1570" s="10" t="s">
        <x:v>354</x:v>
      </x:c>
      <x:c r="H1570" s="10" t="s">
        <x:v>355</x:v>
      </x:c>
      <x:c r="I1570" s="10" t="s">
        <x:v>356</x:v>
      </x:c>
      <x:c r="J1570" s="10" t="s">
        <x:v>355</x:v>
      </x:c>
      <x:c r="K1570" s="10" t="s">
        <x:v>152</x:v>
      </x:c>
      <x:c r="L1570" s="10" t="s">
        <x:v>357</x:v>
      </x:c>
      <x:c r="M1570" s="10" t="s">
        <x:v>340</x:v>
      </x:c>
      <x:c r="N1570" s="13">
        <x:v>0.11111111110000001</x:v>
      </x:c>
      <x:c r="O1570" s="13">
        <x:v>0.11111111110000001</x:v>
      </x:c>
      <x:c r="P1570" s="13">
        <x:v>1.2345679E-2</x:v>
      </x:c>
      <x:c r="Q1570" s="11" t="b">
        <x:v>0</x:v>
      </x:c>
      <x:c r="R1570" s="10"/>
      <x:c r="S1570" s="10"/>
      <x:c r="T1570" s="12" t="n">
        <x:f t="shared" ca="1" si="108">(COUNTIF($D$1568:$D$1594,"&gt;"&amp;D1570)+(COUNTIF($D$1568:$D$1594,"="&amp;D1570)-1)/2)/26*100</x:f>
        <x:v>61.53846153846154</x:v>
      </x:c>
      <x:c r="U1570" s="12" t="n">
        <x:f t="shared" ca="1" si="105">T1570*N1570</x:f>
        <x:v>6.837606836923078</x:v>
      </x:c>
      <x:c r="V1570" s="12" t="n">
        <x:f t="shared" ca="1" si="106">U1570/9</x:f>
        <x:v>0.7597340929914531</x:v>
      </x:c>
    </x:row>
    <x:row r="1571">
      <x:c r="A1571" s="10" t="s">
        <x:v>352</x:v>
      </x:c>
      <x:c r="B1571" s="10" t="s">
        <x:v>61</x:v>
      </x:c>
      <x:c r="C1571" s="10" t="s">
        <x:v>62</x:v>
      </x:c>
      <x:c r="D1571" s="12">
        <x:v>92.105263157899998</x:v>
      </x:c>
      <x:c r="E1571" s="10" t="s">
        <x:v>353</x:v>
      </x:c>
      <x:c r="F1571" s="10">
        <x:v>2023</x:v>
      </x:c>
      <x:c r="G1571" s="10" t="s">
        <x:v>354</x:v>
      </x:c>
      <x:c r="H1571" s="10" t="s">
        <x:v>355</x:v>
      </x:c>
      <x:c r="I1571" s="10" t="s">
        <x:v>356</x:v>
      </x:c>
      <x:c r="J1571" s="10" t="s">
        <x:v>355</x:v>
      </x:c>
      <x:c r="K1571" s="10" t="s">
        <x:v>152</x:v>
      </x:c>
      <x:c r="L1571" s="10" t="s">
        <x:v>357</x:v>
      </x:c>
      <x:c r="M1571" s="10" t="s">
        <x:v>340</x:v>
      </x:c>
      <x:c r="N1571" s="13">
        <x:v>0.11111111110000001</x:v>
      </x:c>
      <x:c r="O1571" s="13">
        <x:v>0.11111111110000001</x:v>
      </x:c>
      <x:c r="P1571" s="13">
        <x:v>1.2345679E-2</x:v>
      </x:c>
      <x:c r="Q1571" s="11" t="b">
        <x:v>0</x:v>
      </x:c>
      <x:c r="R1571" s="10"/>
      <x:c r="S1571" s="10"/>
      <x:c r="T1571" s="12" t="n">
        <x:f t="shared" ca="1" si="108">(COUNTIF($D$1568:$D$1594,"&gt;"&amp;D1571)+(COUNTIF($D$1568:$D$1594,"="&amp;D1571)-1)/2)/26*100</x:f>
        <x:v>0</x:v>
      </x:c>
      <x:c r="U1571" s="12" t="n">
        <x:f t="shared" ca="1" si="105">T1571*N1571</x:f>
        <x:v>0</x:v>
      </x:c>
      <x:c r="V1571" s="12" t="n">
        <x:f t="shared" ca="1" si="106">U1571/9</x:f>
        <x:v>0</x:v>
      </x:c>
    </x:row>
    <x:row r="1572">
      <x:c r="A1572" s="10" t="s">
        <x:v>352</x:v>
      </x:c>
      <x:c r="B1572" s="10" t="s">
        <x:v>63</x:v>
      </x:c>
      <x:c r="C1572" s="10" t="s">
        <x:v>64</x:v>
      </x:c>
      <x:c r="D1572" s="12">
        <x:v>3.6</x:v>
      </x:c>
      <x:c r="E1572" s="10" t="s">
        <x:v>353</x:v>
      </x:c>
      <x:c r="F1572" s="10">
        <x:v>2023</x:v>
      </x:c>
      <x:c r="G1572" s="10" t="s">
        <x:v>354</x:v>
      </x:c>
      <x:c r="H1572" s="10" t="s">
        <x:v>355</x:v>
      </x:c>
      <x:c r="I1572" s="10" t="s">
        <x:v>356</x:v>
      </x:c>
      <x:c r="J1572" s="10" t="s">
        <x:v>355</x:v>
      </x:c>
      <x:c r="K1572" s="10" t="s">
        <x:v>152</x:v>
      </x:c>
      <x:c r="L1572" s="10" t="s">
        <x:v>357</x:v>
      </x:c>
      <x:c r="M1572" s="10" t="s">
        <x:v>340</x:v>
      </x:c>
      <x:c r="N1572" s="13">
        <x:v>0.11111111110000001</x:v>
      </x:c>
      <x:c r="O1572" s="13">
        <x:v>0.11111111110000001</x:v>
      </x:c>
      <x:c r="P1572" s="13">
        <x:v>1.2345679E-2</x:v>
      </x:c>
      <x:c r="Q1572" s="11" t="b">
        <x:v>0</x:v>
      </x:c>
      <x:c r="R1572" s="10"/>
      <x:c r="S1572" s="10"/>
      <x:c r="T1572" s="12" t="n">
        <x:f t="shared" ca="1" si="108">(COUNTIF($D$1568:$D$1594,"&gt;"&amp;D1572)+(COUNTIF($D$1568:$D$1594,"="&amp;D1572)-1)/2)/26*100</x:f>
        <x:v>50</x:v>
      </x:c>
      <x:c r="U1572" s="12" t="n">
        <x:f t="shared" ca="1" si="105">T1572*N1572</x:f>
        <x:v>5.555555555000001</x:v>
      </x:c>
      <x:c r="V1572" s="12" t="n">
        <x:f t="shared" ca="1" si="106">U1572/9</x:f>
        <x:v>0.6172839505555556</x:v>
      </x:c>
    </x:row>
    <x:row r="1573">
      <x:c r="A1573" s="10" t="s">
        <x:v>352</x:v>
      </x:c>
      <x:c r="B1573" s="10" t="s">
        <x:v>65</x:v>
      </x:c>
      <x:c r="C1573" s="10" t="s">
        <x:v>66</x:v>
      </x:c>
      <x:c r="D1573" s="12">
        <x:v>4.0999999999999996</x:v>
      </x:c>
      <x:c r="E1573" s="10" t="s">
        <x:v>353</x:v>
      </x:c>
      <x:c r="F1573" s="10">
        <x:v>2023</x:v>
      </x:c>
      <x:c r="G1573" s="10" t="s">
        <x:v>354</x:v>
      </x:c>
      <x:c r="H1573" s="10" t="s">
        <x:v>355</x:v>
      </x:c>
      <x:c r="I1573" s="10" t="s">
        <x:v>356</x:v>
      </x:c>
      <x:c r="J1573" s="10" t="s">
        <x:v>355</x:v>
      </x:c>
      <x:c r="K1573" s="10" t="s">
        <x:v>152</x:v>
      </x:c>
      <x:c r="L1573" s="10" t="s">
        <x:v>357</x:v>
      </x:c>
      <x:c r="M1573" s="10" t="s">
        <x:v>340</x:v>
      </x:c>
      <x:c r="N1573" s="13">
        <x:v>0.11111111110000001</x:v>
      </x:c>
      <x:c r="O1573" s="13">
        <x:v>0.11111111110000001</x:v>
      </x:c>
      <x:c r="P1573" s="13">
        <x:v>1.2345679E-2</x:v>
      </x:c>
      <x:c r="Q1573" s="11" t="b">
        <x:v>0</x:v>
      </x:c>
      <x:c r="R1573" s="10"/>
      <x:c r="S1573" s="10"/>
      <x:c r="T1573" s="12" t="n">
        <x:f t="shared" ca="1" si="108">(COUNTIF($D$1568:$D$1594,"&gt;"&amp;D1573)+(COUNTIF($D$1568:$D$1594,"="&amp;D1573)-1)/2)/26*100</x:f>
        <x:v>44.230769230769226</x:v>
      </x:c>
      <x:c r="U1573" s="12" t="n">
        <x:f t="shared" ca="1" si="105">T1573*N1573</x:f>
        <x:v>4.914529914038462</x:v>
      </x:c>
      <x:c r="V1573" s="12" t="n">
        <x:f t="shared" ca="1" si="106">U1573/9</x:f>
        <x:v>0.5460588793376069</x:v>
      </x:c>
    </x:row>
    <x:row r="1574">
      <x:c r="A1574" s="10" t="s">
        <x:v>352</x:v>
      </x:c>
      <x:c r="B1574" s="10" t="s">
        <x:v>67</x:v>
      </x:c>
      <x:c r="C1574" s="10" t="s">
        <x:v>68</x:v>
      </x:c>
      <x:c r="D1574" s="12">
        <x:v>12.9</x:v>
      </x:c>
      <x:c r="E1574" s="10" t="s">
        <x:v>353</x:v>
      </x:c>
      <x:c r="F1574" s="10">
        <x:v>2023</x:v>
      </x:c>
      <x:c r="G1574" s="10" t="s">
        <x:v>354</x:v>
      </x:c>
      <x:c r="H1574" s="10" t="s">
        <x:v>355</x:v>
      </x:c>
      <x:c r="I1574" s="10" t="s">
        <x:v>356</x:v>
      </x:c>
      <x:c r="J1574" s="10" t="s">
        <x:v>355</x:v>
      </x:c>
      <x:c r="K1574" s="10" t="s">
        <x:v>152</x:v>
      </x:c>
      <x:c r="L1574" s="10" t="s">
        <x:v>357</x:v>
      </x:c>
      <x:c r="M1574" s="10" t="s">
        <x:v>340</x:v>
      </x:c>
      <x:c r="N1574" s="13">
        <x:v>0.11111111110000001</x:v>
      </x:c>
      <x:c r="O1574" s="13">
        <x:v>0.11111111110000001</x:v>
      </x:c>
      <x:c r="P1574" s="13">
        <x:v>1.2345679E-2</x:v>
      </x:c>
      <x:c r="Q1574" s="11" t="b">
        <x:v>0</x:v>
      </x:c>
      <x:c r="R1574" s="10"/>
      <x:c r="S1574" s="10"/>
      <x:c r="T1574" s="12" t="n">
        <x:f t="shared" ca="1" si="108">(COUNTIF($D$1568:$D$1594,"&gt;"&amp;D1574)+(COUNTIF($D$1568:$D$1594,"="&amp;D1574)-1)/2)/26*100</x:f>
        <x:v>26.923076923076923</x:v>
      </x:c>
      <x:c r="U1574" s="12" t="n">
        <x:f t="shared" ca="1" si="105">T1574*N1574</x:f>
        <x:v>2.9914529911538463</x:v>
      </x:c>
      <x:c r="V1574" s="12" t="n">
        <x:f t="shared" ca="1" si="106">U1574/9</x:f>
        <x:v>0.3323836656837607</x:v>
      </x:c>
    </x:row>
    <x:row r="1575">
      <x:c r="A1575" s="10" t="s">
        <x:v>352</x:v>
      </x:c>
      <x:c r="B1575" s="10" t="s">
        <x:v>69</x:v>
      </x:c>
      <x:c r="C1575" s="10" t="s">
        <x:v>70</x:v>
      </x:c>
      <x:c r="D1575" s="12">
        <x:v>1.7</x:v>
      </x:c>
      <x:c r="E1575" s="10" t="s">
        <x:v>353</x:v>
      </x:c>
      <x:c r="F1575" s="10">
        <x:v>2023</x:v>
      </x:c>
      <x:c r="G1575" s="10" t="s">
        <x:v>354</x:v>
      </x:c>
      <x:c r="H1575" s="10" t="s">
        <x:v>355</x:v>
      </x:c>
      <x:c r="I1575" s="10" t="s">
        <x:v>356</x:v>
      </x:c>
      <x:c r="J1575" s="10" t="s">
        <x:v>355</x:v>
      </x:c>
      <x:c r="K1575" s="10" t="s">
        <x:v>152</x:v>
      </x:c>
      <x:c r="L1575" s="10" t="s">
        <x:v>357</x:v>
      </x:c>
      <x:c r="M1575" s="10" t="s">
        <x:v>340</x:v>
      </x:c>
      <x:c r="N1575" s="13">
        <x:v>0.11111111110000001</x:v>
      </x:c>
      <x:c r="O1575" s="13">
        <x:v>0.11111111110000001</x:v>
      </x:c>
      <x:c r="P1575" s="13">
        <x:v>1.2345679E-2</x:v>
      </x:c>
      <x:c r="Q1575" s="11" t="b">
        <x:v>0</x:v>
      </x:c>
      <x:c r="R1575" s="10"/>
      <x:c r="S1575" s="10"/>
      <x:c r="T1575" s="12" t="n">
        <x:f t="shared" ca="1" si="108">(COUNTIF($D$1568:$D$1594,"&gt;"&amp;D1575)+(COUNTIF($D$1568:$D$1594,"="&amp;D1575)-1)/2)/26*100</x:f>
        <x:v>69.23076923076923</x:v>
      </x:c>
      <x:c r="U1575" s="12" t="n">
        <x:f t="shared" ca="1" si="105">T1575*N1575</x:f>
        <x:v>7.692307691538462</x:v>
      </x:c>
      <x:c r="V1575" s="12" t="n">
        <x:f t="shared" ca="1" si="106">U1575/9</x:f>
        <x:v>0.8547008546153846</x:v>
      </x:c>
    </x:row>
    <x:row r="1576">
      <x:c r="A1576" s="10" t="s">
        <x:v>352</x:v>
      </x:c>
      <x:c r="B1576" s="10" t="s">
        <x:v>71</x:v>
      </x:c>
      <x:c r="C1576" s="10" t="s">
        <x:v>72</x:v>
      </x:c>
      <x:c r="D1576" s="12">
        <x:v>37.4</x:v>
      </x:c>
      <x:c r="E1576" s="10" t="s">
        <x:v>353</x:v>
      </x:c>
      <x:c r="F1576" s="10">
        <x:v>2023</x:v>
      </x:c>
      <x:c r="G1576" s="10" t="s">
        <x:v>354</x:v>
      </x:c>
      <x:c r="H1576" s="10" t="s">
        <x:v>355</x:v>
      </x:c>
      <x:c r="I1576" s="10" t="s">
        <x:v>356</x:v>
      </x:c>
      <x:c r="J1576" s="10" t="s">
        <x:v>355</x:v>
      </x:c>
      <x:c r="K1576" s="10" t="s">
        <x:v>152</x:v>
      </x:c>
      <x:c r="L1576" s="10" t="s">
        <x:v>357</x:v>
      </x:c>
      <x:c r="M1576" s="10" t="s">
        <x:v>340</x:v>
      </x:c>
      <x:c r="N1576" s="13">
        <x:v>0.11111111110000001</x:v>
      </x:c>
      <x:c r="O1576" s="13">
        <x:v>0.11111111110000001</x:v>
      </x:c>
      <x:c r="P1576" s="13">
        <x:v>1.2345679E-2</x:v>
      </x:c>
      <x:c r="Q1576" s="11" t="b">
        <x:v>0</x:v>
      </x:c>
      <x:c r="R1576" s="10"/>
      <x:c r="S1576" s="10"/>
      <x:c r="T1576" s="12" t="n">
        <x:f t="shared" ca="1" si="108">(COUNTIF($D$1568:$D$1594,"&gt;"&amp;D1576)+(COUNTIF($D$1568:$D$1594,"="&amp;D1576)-1)/2)/26*100</x:f>
        <x:v>7.6923076923076925</x:v>
      </x:c>
      <x:c r="U1576" s="12" t="n">
        <x:f t="shared" ca="1" si="105">T1576*N1576</x:f>
        <x:v>0.8547008546153847</x:v>
      </x:c>
      <x:c r="V1576" s="12" t="n">
        <x:f t="shared" ca="1" si="106">U1576/9</x:f>
        <x:v>0.09496676162393164</x:v>
      </x:c>
    </x:row>
    <x:row r="1577">
      <x:c r="A1577" s="10" t="s">
        <x:v>352</x:v>
      </x:c>
      <x:c r="B1577" s="10" t="s">
        <x:v>73</x:v>
      </x:c>
      <x:c r="C1577" s="10" t="s">
        <x:v>74</x:v>
      </x:c>
      <x:c r="D1577" s="12">
        <x:v>26.5</x:v>
      </x:c>
      <x:c r="E1577" s="10" t="s">
        <x:v>353</x:v>
      </x:c>
      <x:c r="F1577" s="10">
        <x:v>2023</x:v>
      </x:c>
      <x:c r="G1577" s="10" t="s">
        <x:v>354</x:v>
      </x:c>
      <x:c r="H1577" s="10" t="s">
        <x:v>355</x:v>
      </x:c>
      <x:c r="I1577" s="10" t="s">
        <x:v>356</x:v>
      </x:c>
      <x:c r="J1577" s="10" t="s">
        <x:v>355</x:v>
      </x:c>
      <x:c r="K1577" s="10" t="s">
        <x:v>152</x:v>
      </x:c>
      <x:c r="L1577" s="10" t="s">
        <x:v>357</x:v>
      </x:c>
      <x:c r="M1577" s="10" t="s">
        <x:v>340</x:v>
      </x:c>
      <x:c r="N1577" s="13">
        <x:v>0.11111111110000001</x:v>
      </x:c>
      <x:c r="O1577" s="13">
        <x:v>0.11111111110000001</x:v>
      </x:c>
      <x:c r="P1577" s="13">
        <x:v>1.2345679E-2</x:v>
      </x:c>
      <x:c r="Q1577" s="11" t="b">
        <x:v>0</x:v>
      </x:c>
      <x:c r="R1577" s="10"/>
      <x:c r="S1577" s="10"/>
      <x:c r="T1577" s="12" t="n">
        <x:f t="shared" ca="1" si="108">(COUNTIF($D$1568:$D$1594,"&gt;"&amp;D1577)+(COUNTIF($D$1568:$D$1594,"="&amp;D1577)-1)/2)/26*100</x:f>
        <x:v>23.076923076923077</x:v>
      </x:c>
      <x:c r="U1577" s="12" t="n">
        <x:f t="shared" ca="1" si="105">T1577*N1577</x:f>
        <x:v>2.564102563846154</x:v>
      </x:c>
      <x:c r="V1577" s="12" t="n">
        <x:f t="shared" ca="1" si="106">U1577/9</x:f>
        <x:v>0.28490028487179486</x:v>
      </x:c>
    </x:row>
    <x:row r="1578">
      <x:c r="A1578" s="10" t="s">
        <x:v>352</x:v>
      </x:c>
      <x:c r="B1578" s="10" t="s">
        <x:v>75</x:v>
      </x:c>
      <x:c r="C1578" s="10" t="s">
        <x:v>76</x:v>
      </x:c>
      <x:c r="D1578" s="12">
        <x:v>0.8</x:v>
      </x:c>
      <x:c r="E1578" s="10" t="s">
        <x:v>353</x:v>
      </x:c>
      <x:c r="F1578" s="10">
        <x:v>2023</x:v>
      </x:c>
      <x:c r="G1578" s="10" t="s">
        <x:v>354</x:v>
      </x:c>
      <x:c r="H1578" s="10" t="s">
        <x:v>355</x:v>
      </x:c>
      <x:c r="I1578" s="10" t="s">
        <x:v>356</x:v>
      </x:c>
      <x:c r="J1578" s="10" t="s">
        <x:v>355</x:v>
      </x:c>
      <x:c r="K1578" s="10" t="s">
        <x:v>152</x:v>
      </x:c>
      <x:c r="L1578" s="10" t="s">
        <x:v>357</x:v>
      </x:c>
      <x:c r="M1578" s="10" t="s">
        <x:v>340</x:v>
      </x:c>
      <x:c r="N1578" s="13">
        <x:v>0.11111111110000001</x:v>
      </x:c>
      <x:c r="O1578" s="13">
        <x:v>0.11111111110000001</x:v>
      </x:c>
      <x:c r="P1578" s="13">
        <x:v>1.2345679E-2</x:v>
      </x:c>
      <x:c r="Q1578" s="11" t="b">
        <x:v>0</x:v>
      </x:c>
      <x:c r="R1578" s="10"/>
      <x:c r="S1578" s="10"/>
      <x:c r="T1578" s="12" t="n">
        <x:f t="shared" ca="1" si="108">(COUNTIF($D$1568:$D$1594,"&gt;"&amp;D1578)+(COUNTIF($D$1568:$D$1594,"="&amp;D1578)-1)/2)/26*100</x:f>
        <x:v>80.76923076923077</x:v>
      </x:c>
      <x:c r="U1578" s="12" t="n">
        <x:f t="shared" ca="1" si="105">T1578*N1578</x:f>
        <x:v>8.97435897346154</x:v>
      </x:c>
      <x:c r="V1578" s="12" t="n">
        <x:f t="shared" ca="1" si="106">U1578/9</x:f>
        <x:v>0.9971509970512822</x:v>
      </x:c>
    </x:row>
    <x:row r="1579">
      <x:c r="A1579" s="10" t="s">
        <x:v>352</x:v>
      </x:c>
      <x:c r="B1579" s="10" t="s">
        <x:v>77</x:v>
      </x:c>
      <x:c r="C1579" s="10" t="s">
        <x:v>78</x:v>
      </x:c>
      <x:c r="D1579" s="12">
        <x:v>9</x:v>
      </x:c>
      <x:c r="E1579" s="10" t="s">
        <x:v>353</x:v>
      </x:c>
      <x:c r="F1579" s="10">
        <x:v>2023</x:v>
      </x:c>
      <x:c r="G1579" s="10" t="s">
        <x:v>354</x:v>
      </x:c>
      <x:c r="H1579" s="10" t="s">
        <x:v>355</x:v>
      </x:c>
      <x:c r="I1579" s="10" t="s">
        <x:v>356</x:v>
      </x:c>
      <x:c r="J1579" s="10" t="s">
        <x:v>355</x:v>
      </x:c>
      <x:c r="K1579" s="10" t="s">
        <x:v>152</x:v>
      </x:c>
      <x:c r="L1579" s="10" t="s">
        <x:v>357</x:v>
      </x:c>
      <x:c r="M1579" s="10" t="s">
        <x:v>340</x:v>
      </x:c>
      <x:c r="N1579" s="13">
        <x:v>0.11111111110000001</x:v>
      </x:c>
      <x:c r="O1579" s="13">
        <x:v>0.11111111110000001</x:v>
      </x:c>
      <x:c r="P1579" s="13">
        <x:v>1.2345679E-2</x:v>
      </x:c>
      <x:c r="Q1579" s="11" t="b">
        <x:v>0</x:v>
      </x:c>
      <x:c r="R1579" s="10"/>
      <x:c r="S1579" s="10"/>
      <x:c r="T1579" s="12" t="n">
        <x:f t="shared" ca="1" si="108">(COUNTIF($D$1568:$D$1594,"&gt;"&amp;D1579)+(COUNTIF($D$1568:$D$1594,"="&amp;D1579)-1)/2)/26*100</x:f>
        <x:v>30.76923076923077</x:v>
      </x:c>
      <x:c r="U1579" s="12" t="n">
        <x:f t="shared" ca="1" si="105">T1579*N1579</x:f>
        <x:v>3.418803418461539</x:v>
      </x:c>
      <x:c r="V1579" s="12" t="n">
        <x:f t="shared" ca="1" si="106">U1579/9</x:f>
        <x:v>0.37986704649572656</x:v>
      </x:c>
    </x:row>
    <x:row r="1580">
      <x:c r="A1580" s="10" t="s">
        <x:v>352</x:v>
      </x:c>
      <x:c r="B1580" s="10" t="s">
        <x:v>79</x:v>
      </x:c>
      <x:c r="C1580" s="10" t="s">
        <x:v>80</x:v>
      </x:c>
      <x:c r="D1580" s="12">
        <x:v>0.3</x:v>
      </x:c>
      <x:c r="E1580" s="10" t="s">
        <x:v>353</x:v>
      </x:c>
      <x:c r="F1580" s="10">
        <x:v>2023</x:v>
      </x:c>
      <x:c r="G1580" s="10" t="s">
        <x:v>354</x:v>
      </x:c>
      <x:c r="H1580" s="10" t="s">
        <x:v>355</x:v>
      </x:c>
      <x:c r="I1580" s="10" t="s">
        <x:v>356</x:v>
      </x:c>
      <x:c r="J1580" s="10" t="s">
        <x:v>355</x:v>
      </x:c>
      <x:c r="K1580" s="10" t="s">
        <x:v>152</x:v>
      </x:c>
      <x:c r="L1580" s="10" t="s">
        <x:v>357</x:v>
      </x:c>
      <x:c r="M1580" s="10" t="s">
        <x:v>340</x:v>
      </x:c>
      <x:c r="N1580" s="13">
        <x:v>0.11111111110000001</x:v>
      </x:c>
      <x:c r="O1580" s="13">
        <x:v>0.11111111110000001</x:v>
      </x:c>
      <x:c r="P1580" s="13">
        <x:v>1.2345679E-2</x:v>
      </x:c>
      <x:c r="Q1580" s="11" t="b">
        <x:v>0</x:v>
      </x:c>
      <x:c r="R1580" s="10"/>
      <x:c r="S1580" s="10"/>
      <x:c r="T1580" s="12" t="n">
        <x:f t="shared" ca="1" si="108">(COUNTIF($D$1568:$D$1594,"&gt;"&amp;D1580)+(COUNTIF($D$1568:$D$1594,"="&amp;D1580)-1)/2)/26*100</x:f>
        <x:v>98.07692307692307</x:v>
      </x:c>
      <x:c r="U1580" s="12" t="n">
        <x:f t="shared" ca="1" si="105">T1580*N1580</x:f>
        <x:v>10.897435896346153</x:v>
      </x:c>
      <x:c r="V1580" s="12" t="n">
        <x:f t="shared" ca="1" si="106">U1580/9</x:f>
        <x:v>1.210826210705128</x:v>
      </x:c>
    </x:row>
    <x:row r="1581">
      <x:c r="A1581" s="10" t="s">
        <x:v>352</x:v>
      </x:c>
      <x:c r="B1581" s="10" t="s">
        <x:v>81</x:v>
      </x:c>
      <x:c r="C1581" s="10" t="s">
        <x:v>82</x:v>
      </x:c>
      <x:c r="D1581" s="12">
        <x:v>2.0856070791999999</x:v>
      </x:c>
      <x:c r="E1581" s="10" t="s">
        <x:v>353</x:v>
      </x:c>
      <x:c r="F1581" s="10">
        <x:v>2023</x:v>
      </x:c>
      <x:c r="G1581" s="10" t="s">
        <x:v>354</x:v>
      </x:c>
      <x:c r="H1581" s="10" t="s">
        <x:v>355</x:v>
      </x:c>
      <x:c r="I1581" s="10" t="s">
        <x:v>356</x:v>
      </x:c>
      <x:c r="J1581" s="10" t="s">
        <x:v>355</x:v>
      </x:c>
      <x:c r="K1581" s="10" t="s">
        <x:v>152</x:v>
      </x:c>
      <x:c r="L1581" s="10" t="s">
        <x:v>357</x:v>
      </x:c>
      <x:c r="M1581" s="10" t="s">
        <x:v>340</x:v>
      </x:c>
      <x:c r="N1581" s="13">
        <x:v>0.11111111110000001</x:v>
      </x:c>
      <x:c r="O1581" s="13">
        <x:v>0.11111111110000001</x:v>
      </x:c>
      <x:c r="P1581" s="13">
        <x:v>1.2345679E-2</x:v>
      </x:c>
      <x:c r="Q1581" s="11" t="b">
        <x:v>0</x:v>
      </x:c>
      <x:c r="R1581" s="10"/>
      <x:c r="S1581" s="10"/>
      <x:c r="T1581" s="12" t="n">
        <x:f t="shared" ca="1" si="108">(COUNTIF($D$1568:$D$1594,"&gt;"&amp;D1581)+(COUNTIF($D$1568:$D$1594,"="&amp;D1581)-1)/2)/26*100</x:f>
        <x:v>65.38461538461539</x:v>
      </x:c>
      <x:c r="U1581" s="12" t="n">
        <x:f t="shared" ca="1" si="105">T1581*N1581</x:f>
        <x:v>7.26495726423077</x:v>
      </x:c>
      <x:c r="V1581" s="12" t="n">
        <x:f t="shared" ca="1" si="106">U1581/9</x:f>
        <x:v>0.8072174738034188</x:v>
      </x:c>
    </x:row>
    <x:row r="1582">
      <x:c r="A1582" s="10" t="s">
        <x:v>352</x:v>
      </x:c>
      <x:c r="B1582" s="10" t="s">
        <x:v>83</x:v>
      </x:c>
      <x:c r="C1582" s="10" t="s">
        <x:v>84</x:v>
      </x:c>
      <x:c r="D1582" s="12">
        <x:v>1.3</x:v>
      </x:c>
      <x:c r="E1582" s="10" t="s">
        <x:v>353</x:v>
      </x:c>
      <x:c r="F1582" s="10">
        <x:v>2023</x:v>
      </x:c>
      <x:c r="G1582" s="10" t="s">
        <x:v>354</x:v>
      </x:c>
      <x:c r="H1582" s="10" t="s">
        <x:v>355</x:v>
      </x:c>
      <x:c r="I1582" s="10" t="s">
        <x:v>356</x:v>
      </x:c>
      <x:c r="J1582" s="10" t="s">
        <x:v>355</x:v>
      </x:c>
      <x:c r="K1582" s="10" t="s">
        <x:v>152</x:v>
      </x:c>
      <x:c r="L1582" s="10" t="s">
        <x:v>357</x:v>
      </x:c>
      <x:c r="M1582" s="10" t="s">
        <x:v>340</x:v>
      </x:c>
      <x:c r="N1582" s="13">
        <x:v>0.11111111110000001</x:v>
      </x:c>
      <x:c r="O1582" s="13">
        <x:v>0.11111111110000001</x:v>
      </x:c>
      <x:c r="P1582" s="13">
        <x:v>1.2345679E-2</x:v>
      </x:c>
      <x:c r="Q1582" s="11" t="b">
        <x:v>0</x:v>
      </x:c>
      <x:c r="R1582" s="10"/>
      <x:c r="S1582" s="10"/>
      <x:c r="T1582" s="12" t="n">
        <x:f t="shared" ca="1" si="108">(COUNTIF($D$1568:$D$1594,"&gt;"&amp;D1582)+(COUNTIF($D$1568:$D$1594,"="&amp;D1582)-1)/2)/26*100</x:f>
        <x:v>73.07692307692307</x:v>
      </x:c>
      <x:c r="U1582" s="12" t="n">
        <x:f t="shared" ca="1" si="105">T1582*N1582</x:f>
        <x:v>8.119658118846154</x:v>
      </x:c>
      <x:c r="V1582" s="12" t="n">
        <x:f t="shared" ca="1" si="106">U1582/9</x:f>
        <x:v>0.9021842354273504</x:v>
      </x:c>
    </x:row>
    <x:row r="1583">
      <x:c r="A1583" s="10" t="s">
        <x:v>352</x:v>
      </x:c>
      <x:c r="B1583" s="10" t="s">
        <x:v>85</x:v>
      </x:c>
      <x:c r="C1583" s="10" t="s">
        <x:v>86</x:v>
      </x:c>
      <x:c r="D1583" s="12">
        <x:v>27.2</x:v>
      </x:c>
      <x:c r="E1583" s="10" t="s">
        <x:v>353</x:v>
      </x:c>
      <x:c r="F1583" s="10">
        <x:v>2023</x:v>
      </x:c>
      <x:c r="G1583" s="10" t="s">
        <x:v>354</x:v>
      </x:c>
      <x:c r="H1583" s="10" t="s">
        <x:v>355</x:v>
      </x:c>
      <x:c r="I1583" s="10" t="s">
        <x:v>356</x:v>
      </x:c>
      <x:c r="J1583" s="10" t="s">
        <x:v>355</x:v>
      </x:c>
      <x:c r="K1583" s="10" t="s">
        <x:v>152</x:v>
      </x:c>
      <x:c r="L1583" s="10" t="s">
        <x:v>357</x:v>
      </x:c>
      <x:c r="M1583" s="10" t="s">
        <x:v>340</x:v>
      </x:c>
      <x:c r="N1583" s="13">
        <x:v>0.11111111110000001</x:v>
      </x:c>
      <x:c r="O1583" s="13">
        <x:v>0.11111111110000001</x:v>
      </x:c>
      <x:c r="P1583" s="13">
        <x:v>1.2345679E-2</x:v>
      </x:c>
      <x:c r="Q1583" s="11" t="b">
        <x:v>0</x:v>
      </x:c>
      <x:c r="R1583" s="10"/>
      <x:c r="S1583" s="10"/>
      <x:c r="T1583" s="12" t="n">
        <x:f t="shared" ca="1" si="108">(COUNTIF($D$1568:$D$1594,"&gt;"&amp;D1583)+(COUNTIF($D$1568:$D$1594,"="&amp;D1583)-1)/2)/26*100</x:f>
        <x:v>19.230769230769234</x:v>
      </x:c>
      <x:c r="U1583" s="12" t="n">
        <x:f t="shared" ca="1" si="105">T1583*N1583</x:f>
        <x:v>2.136752136538462</x:v>
      </x:c>
      <x:c r="V1583" s="12" t="n">
        <x:f t="shared" ca="1" si="106">U1583/9</x:f>
        <x:v>0.2374169040598291</x:v>
      </x:c>
    </x:row>
    <x:row r="1584">
      <x:c r="A1584" s="10" t="s">
        <x:v>352</x:v>
      </x:c>
      <x:c r="B1584" s="10" t="s">
        <x:v>87</x:v>
      </x:c>
      <x:c r="C1584" s="10" t="s">
        <x:v>88</x:v>
      </x:c>
      <x:c r="D1584" s="12">
        <x:v>0.9</x:v>
      </x:c>
      <x:c r="E1584" s="10" t="s">
        <x:v>353</x:v>
      </x:c>
      <x:c r="F1584" s="10">
        <x:v>2023</x:v>
      </x:c>
      <x:c r="G1584" s="10" t="s">
        <x:v>354</x:v>
      </x:c>
      <x:c r="H1584" s="10" t="s">
        <x:v>355</x:v>
      </x:c>
      <x:c r="I1584" s="10" t="s">
        <x:v>356</x:v>
      </x:c>
      <x:c r="J1584" s="10" t="s">
        <x:v>355</x:v>
      </x:c>
      <x:c r="K1584" s="10" t="s">
        <x:v>152</x:v>
      </x:c>
      <x:c r="L1584" s="10" t="s">
        <x:v>357</x:v>
      </x:c>
      <x:c r="M1584" s="10" t="s">
        <x:v>340</x:v>
      </x:c>
      <x:c r="N1584" s="13">
        <x:v>0.11111111110000001</x:v>
      </x:c>
      <x:c r="O1584" s="13">
        <x:v>0.11111111110000001</x:v>
      </x:c>
      <x:c r="P1584" s="13">
        <x:v>1.2345679E-2</x:v>
      </x:c>
      <x:c r="Q1584" s="11" t="b">
        <x:v>0</x:v>
      </x:c>
      <x:c r="R1584" s="10"/>
      <x:c r="S1584" s="10"/>
      <x:c r="T1584" s="12" t="n">
        <x:f t="shared" ca="1" si="108">(COUNTIF($D$1568:$D$1594,"&gt;"&amp;D1584)+(COUNTIF($D$1568:$D$1594,"="&amp;D1584)-1)/2)/26*100</x:f>
        <x:v>76.92307692307693</x:v>
      </x:c>
      <x:c r="U1584" s="12" t="n">
        <x:f t="shared" ca="1" si="105">T1584*N1584</x:f>
        <x:v>8.547008546153847</x:v>
      </x:c>
      <x:c r="V1584" s="12" t="n">
        <x:f t="shared" ca="1" si="106">U1584/9</x:f>
        <x:v>0.9496676162393164</x:v>
      </x:c>
    </x:row>
    <x:row r="1585">
      <x:c r="A1585" s="10" t="s">
        <x:v>352</x:v>
      </x:c>
      <x:c r="B1585" s="10" t="s">
        <x:v>89</x:v>
      </x:c>
      <x:c r="C1585" s="10" t="s">
        <x:v>90</x:v>
      </x:c>
      <x:c r="D1585" s="12">
        <x:v>3.2</x:v>
      </x:c>
      <x:c r="E1585" s="10" t="s">
        <x:v>353</x:v>
      </x:c>
      <x:c r="F1585" s="10">
        <x:v>2023</x:v>
      </x:c>
      <x:c r="G1585" s="10" t="s">
        <x:v>354</x:v>
      </x:c>
      <x:c r="H1585" s="10" t="s">
        <x:v>355</x:v>
      </x:c>
      <x:c r="I1585" s="10" t="s">
        <x:v>356</x:v>
      </x:c>
      <x:c r="J1585" s="10" t="s">
        <x:v>355</x:v>
      </x:c>
      <x:c r="K1585" s="10" t="s">
        <x:v>152</x:v>
      </x:c>
      <x:c r="L1585" s="10" t="s">
        <x:v>357</x:v>
      </x:c>
      <x:c r="M1585" s="10" t="s">
        <x:v>340</x:v>
      </x:c>
      <x:c r="N1585" s="13">
        <x:v>0.11111111110000001</x:v>
      </x:c>
      <x:c r="O1585" s="13">
        <x:v>0.11111111110000001</x:v>
      </x:c>
      <x:c r="P1585" s="13">
        <x:v>1.2345679E-2</x:v>
      </x:c>
      <x:c r="Q1585" s="11" t="b">
        <x:v>0</x:v>
      </x:c>
      <x:c r="R1585" s="10"/>
      <x:c r="S1585" s="10"/>
      <x:c r="T1585" s="12" t="n">
        <x:f t="shared" ca="1" si="108">(COUNTIF($D$1568:$D$1594,"&gt;"&amp;D1585)+(COUNTIF($D$1568:$D$1594,"="&amp;D1585)-1)/2)/26*100</x:f>
        <x:v>53.84615384615385</x:v>
      </x:c>
      <x:c r="U1585" s="12" t="n">
        <x:f t="shared" ca="1" si="105">T1585*N1585</x:f>
        <x:v>5.982905982307693</x:v>
      </x:c>
      <x:c r="V1585" s="12" t="n">
        <x:f t="shared" ca="1" si="106">U1585/9</x:f>
        <x:v>0.6647673313675214</x:v>
      </x:c>
    </x:row>
    <x:row r="1586">
      <x:c r="A1586" s="10" t="s">
        <x:v>352</x:v>
      </x:c>
      <x:c r="B1586" s="10" t="s">
        <x:v>91</x:v>
      </x:c>
      <x:c r="C1586" s="10" t="s">
        <x:v>92</x:v>
      </x:c>
      <x:c r="D1586" s="12">
        <x:v>0.6</x:v>
      </x:c>
      <x:c r="E1586" s="10" t="s">
        <x:v>353</x:v>
      </x:c>
      <x:c r="F1586" s="10">
        <x:v>2023</x:v>
      </x:c>
      <x:c r="G1586" s="10" t="s">
        <x:v>354</x:v>
      </x:c>
      <x:c r="H1586" s="10" t="s">
        <x:v>355</x:v>
      </x:c>
      <x:c r="I1586" s="10" t="s">
        <x:v>356</x:v>
      </x:c>
      <x:c r="J1586" s="10" t="s">
        <x:v>355</x:v>
      </x:c>
      <x:c r="K1586" s="10" t="s">
        <x:v>152</x:v>
      </x:c>
      <x:c r="L1586" s="10" t="s">
        <x:v>357</x:v>
      </x:c>
      <x:c r="M1586" s="10" t="s">
        <x:v>340</x:v>
      </x:c>
      <x:c r="N1586" s="13">
        <x:v>0.11111111110000001</x:v>
      </x:c>
      <x:c r="O1586" s="13">
        <x:v>0.11111111110000001</x:v>
      </x:c>
      <x:c r="P1586" s="13">
        <x:v>1.2345679E-2</x:v>
      </x:c>
      <x:c r="Q1586" s="11" t="b">
        <x:v>0</x:v>
      </x:c>
      <x:c r="R1586" s="10"/>
      <x:c r="S1586" s="10"/>
      <x:c r="T1586" s="12" t="n">
        <x:f t="shared" ca="1" si="108">(COUNTIF($D$1568:$D$1594,"&gt;"&amp;D1586)+(COUNTIF($D$1568:$D$1594,"="&amp;D1586)-1)/2)/26*100</x:f>
        <x:v>86.53846153846155</x:v>
      </x:c>
      <x:c r="U1586" s="12" t="n">
        <x:f t="shared" ca="1" si="105">T1586*N1586</x:f>
        <x:v>9.615384614423078</x:v>
      </x:c>
      <x:c r="V1586" s="12" t="n">
        <x:f t="shared" ca="1" si="106">U1586/9</x:f>
        <x:v>1.068376068269231</x:v>
      </x:c>
    </x:row>
    <x:row r="1587">
      <x:c r="A1587" s="10" t="s">
        <x:v>352</x:v>
      </x:c>
      <x:c r="B1587" s="10" t="s">
        <x:v>93</x:v>
      </x:c>
      <x:c r="C1587" s="10" t="s">
        <x:v>94</x:v>
      </x:c>
      <x:c r="D1587" s="12">
        <x:v>66.666666666699996</x:v>
      </x:c>
      <x:c r="E1587" s="10" t="s">
        <x:v>353</x:v>
      </x:c>
      <x:c r="F1587" s="10">
        <x:v>2023</x:v>
      </x:c>
      <x:c r="G1587" s="10" t="s">
        <x:v>354</x:v>
      </x:c>
      <x:c r="H1587" s="10" t="s">
        <x:v>355</x:v>
      </x:c>
      <x:c r="I1587" s="10" t="s">
        <x:v>356</x:v>
      </x:c>
      <x:c r="J1587" s="10" t="s">
        <x:v>355</x:v>
      </x:c>
      <x:c r="K1587" s="10" t="s">
        <x:v>152</x:v>
      </x:c>
      <x:c r="L1587" s="10" t="s">
        <x:v>357</x:v>
      </x:c>
      <x:c r="M1587" s="10" t="s">
        <x:v>340</x:v>
      </x:c>
      <x:c r="N1587" s="13">
        <x:v>0.11111111110000001</x:v>
      </x:c>
      <x:c r="O1587" s="13">
        <x:v>0.11111111110000001</x:v>
      </x:c>
      <x:c r="P1587" s="13">
        <x:v>1.2345679E-2</x:v>
      </x:c>
      <x:c r="Q1587" s="11" t="b">
        <x:v>0</x:v>
      </x:c>
      <x:c r="R1587" s="10"/>
      <x:c r="S1587" s="10"/>
      <x:c r="T1587" s="12" t="n">
        <x:f t="shared" ca="1" si="108">(COUNTIF($D$1568:$D$1594,"&gt;"&amp;D1587)+(COUNTIF($D$1568:$D$1594,"="&amp;D1587)-1)/2)/26*100</x:f>
        <x:v>3.8461538461538463</x:v>
      </x:c>
      <x:c r="U1587" s="12" t="n">
        <x:f t="shared" ca="1" si="105">T1587*N1587</x:f>
        <x:v>0.42735042730769235</x:v>
      </x:c>
      <x:c r="V1587" s="12" t="n">
        <x:f t="shared" ca="1" si="106">U1587/9</x:f>
        <x:v>0.04748338081196582</x:v>
      </x:c>
    </x:row>
    <x:row r="1588">
      <x:c r="A1588" s="10" t="s">
        <x:v>352</x:v>
      </x:c>
      <x:c r="B1588" s="10" t="s">
        <x:v>95</x:v>
      </x:c>
      <x:c r="C1588" s="10" t="s">
        <x:v>96</x:v>
      </x:c>
      <x:c r="D1588" s="12">
        <x:v>4.0999999999999996</x:v>
      </x:c>
      <x:c r="E1588" s="10" t="s">
        <x:v>353</x:v>
      </x:c>
      <x:c r="F1588" s="10">
        <x:v>2023</x:v>
      </x:c>
      <x:c r="G1588" s="10" t="s">
        <x:v>354</x:v>
      </x:c>
      <x:c r="H1588" s="10" t="s">
        <x:v>355</x:v>
      </x:c>
      <x:c r="I1588" s="10" t="s">
        <x:v>356</x:v>
      </x:c>
      <x:c r="J1588" s="10" t="s">
        <x:v>355</x:v>
      </x:c>
      <x:c r="K1588" s="10" t="s">
        <x:v>152</x:v>
      </x:c>
      <x:c r="L1588" s="10" t="s">
        <x:v>357</x:v>
      </x:c>
      <x:c r="M1588" s="10" t="s">
        <x:v>340</x:v>
      </x:c>
      <x:c r="N1588" s="13">
        <x:v>0.11111111110000001</x:v>
      </x:c>
      <x:c r="O1588" s="13">
        <x:v>0.11111111110000001</x:v>
      </x:c>
      <x:c r="P1588" s="13">
        <x:v>1.2345679E-2</x:v>
      </x:c>
      <x:c r="Q1588" s="11" t="b">
        <x:v>0</x:v>
      </x:c>
      <x:c r="R1588" s="10"/>
      <x:c r="S1588" s="10"/>
      <x:c r="T1588" s="12" t="n">
        <x:f t="shared" ca="1" si="108">(COUNTIF($D$1568:$D$1594,"&gt;"&amp;D1588)+(COUNTIF($D$1568:$D$1594,"="&amp;D1588)-1)/2)/26*100</x:f>
        <x:v>44.230769230769226</x:v>
      </x:c>
      <x:c r="U1588" s="12" t="n">
        <x:f t="shared" ca="1" si="105">T1588*N1588</x:f>
        <x:v>4.914529914038462</x:v>
      </x:c>
      <x:c r="V1588" s="12" t="n">
        <x:f t="shared" ca="1" si="106">U1588/9</x:f>
        <x:v>0.5460588793376069</x:v>
      </x:c>
    </x:row>
    <x:row r="1589">
      <x:c r="A1589" s="10" t="s">
        <x:v>352</x:v>
      </x:c>
      <x:c r="B1589" s="10" t="s">
        <x:v>97</x:v>
      </x:c>
      <x:c r="C1589" s="10" t="s">
        <x:v>98</x:v>
      </x:c>
      <x:c r="D1589" s="12">
        <x:v>8</x:v>
      </x:c>
      <x:c r="E1589" s="10" t="s">
        <x:v>353</x:v>
      </x:c>
      <x:c r="F1589" s="10">
        <x:v>2023</x:v>
      </x:c>
      <x:c r="G1589" s="10" t="s">
        <x:v>354</x:v>
      </x:c>
      <x:c r="H1589" s="10" t="s">
        <x:v>355</x:v>
      </x:c>
      <x:c r="I1589" s="10" t="s">
        <x:v>356</x:v>
      </x:c>
      <x:c r="J1589" s="10" t="s">
        <x:v>355</x:v>
      </x:c>
      <x:c r="K1589" s="10" t="s">
        <x:v>152</x:v>
      </x:c>
      <x:c r="L1589" s="10" t="s">
        <x:v>357</x:v>
      </x:c>
      <x:c r="M1589" s="10" t="s">
        <x:v>340</x:v>
      </x:c>
      <x:c r="N1589" s="13">
        <x:v>0.11111111110000001</x:v>
      </x:c>
      <x:c r="O1589" s="13">
        <x:v>0.11111111110000001</x:v>
      </x:c>
      <x:c r="P1589" s="13">
        <x:v>1.2345679E-2</x:v>
      </x:c>
      <x:c r="Q1589" s="11" t="b">
        <x:v>0</x:v>
      </x:c>
      <x:c r="R1589" s="10"/>
      <x:c r="S1589" s="10"/>
      <x:c r="T1589" s="12" t="n">
        <x:f t="shared" ca="1" si="108">(COUNTIF($D$1568:$D$1594,"&gt;"&amp;D1589)+(COUNTIF($D$1568:$D$1594,"="&amp;D1589)-1)/2)/26*100</x:f>
        <x:v>34.61538461538461</x:v>
      </x:c>
      <x:c r="U1589" s="12" t="n">
        <x:f t="shared" ca="1" si="105">T1589*N1589</x:f>
        <x:v>3.846153845769231</x:v>
      </x:c>
      <x:c r="V1589" s="12" t="n">
        <x:f t="shared" ca="1" si="106">U1589/9</x:f>
        <x:v>0.4273504273076923</x:v>
      </x:c>
    </x:row>
    <x:row r="1590">
      <x:c r="A1590" s="10" t="s">
        <x:v>352</x:v>
      </x:c>
      <x:c r="B1590" s="10" t="s">
        <x:v>99</x:v>
      </x:c>
      <x:c r="C1590" s="10" t="s">
        <x:v>100</x:v>
      </x:c>
      <x:c r="D1590" s="12">
        <x:v>30.7</x:v>
      </x:c>
      <x:c r="E1590" s="10" t="s">
        <x:v>353</x:v>
      </x:c>
      <x:c r="F1590" s="10">
        <x:v>2023</x:v>
      </x:c>
      <x:c r="G1590" s="10" t="s">
        <x:v>354</x:v>
      </x:c>
      <x:c r="H1590" s="10" t="s">
        <x:v>355</x:v>
      </x:c>
      <x:c r="I1590" s="10" t="s">
        <x:v>356</x:v>
      </x:c>
      <x:c r="J1590" s="10" t="s">
        <x:v>355</x:v>
      </x:c>
      <x:c r="K1590" s="10" t="s">
        <x:v>152</x:v>
      </x:c>
      <x:c r="L1590" s="10" t="s">
        <x:v>357</x:v>
      </x:c>
      <x:c r="M1590" s="10" t="s">
        <x:v>340</x:v>
      </x:c>
      <x:c r="N1590" s="13">
        <x:v>0.11111111110000001</x:v>
      </x:c>
      <x:c r="O1590" s="13">
        <x:v>0.11111111110000001</x:v>
      </x:c>
      <x:c r="P1590" s="13">
        <x:v>1.2345679E-2</x:v>
      </x:c>
      <x:c r="Q1590" s="11" t="b">
        <x:v>0</x:v>
      </x:c>
      <x:c r="R1590" s="10"/>
      <x:c r="S1590" s="10"/>
      <x:c r="T1590" s="12" t="n">
        <x:f t="shared" ca="1" si="108">(COUNTIF($D$1568:$D$1594,"&gt;"&amp;D1590)+(COUNTIF($D$1568:$D$1594,"="&amp;D1590)-1)/2)/26*100</x:f>
        <x:v>15.384615384615385</x:v>
      </x:c>
      <x:c r="U1590" s="12" t="n">
        <x:f t="shared" ca="1" si="105">T1590*N1590</x:f>
        <x:v>1.7094017092307694</x:v>
      </x:c>
      <x:c r="V1590" s="12" t="n">
        <x:f t="shared" ca="1" si="106">U1590/9</x:f>
        <x:v>0.18993352324786328</x:v>
      </x:c>
    </x:row>
    <x:row r="1591">
      <x:c r="A1591" s="10" t="s">
        <x:v>352</x:v>
      </x:c>
      <x:c r="B1591" s="10" t="s">
        <x:v>101</x:v>
      </x:c>
      <x:c r="C1591" s="10" t="s">
        <x:v>102</x:v>
      </x:c>
      <x:c r="D1591" s="12">
        <x:v>33.873190902799998</x:v>
      </x:c>
      <x:c r="E1591" s="10" t="s">
        <x:v>353</x:v>
      </x:c>
      <x:c r="F1591" s="10">
        <x:v>2023</x:v>
      </x:c>
      <x:c r="G1591" s="10" t="s">
        <x:v>354</x:v>
      </x:c>
      <x:c r="H1591" s="10" t="s">
        <x:v>355</x:v>
      </x:c>
      <x:c r="I1591" s="10" t="s">
        <x:v>356</x:v>
      </x:c>
      <x:c r="J1591" s="10" t="s">
        <x:v>355</x:v>
      </x:c>
      <x:c r="K1591" s="10" t="s">
        <x:v>152</x:v>
      </x:c>
      <x:c r="L1591" s="10" t="s">
        <x:v>357</x:v>
      </x:c>
      <x:c r="M1591" s="10" t="s">
        <x:v>340</x:v>
      </x:c>
      <x:c r="N1591" s="13">
        <x:v>0.11111111110000001</x:v>
      </x:c>
      <x:c r="O1591" s="13">
        <x:v>0.11111111110000001</x:v>
      </x:c>
      <x:c r="P1591" s="13">
        <x:v>1.2345679E-2</x:v>
      </x:c>
      <x:c r="Q1591" s="11" t="b">
        <x:v>0</x:v>
      </x:c>
      <x:c r="R1591" s="10"/>
      <x:c r="S1591" s="10"/>
      <x:c r="T1591" s="12" t="n">
        <x:f t="shared" ca="1" si="108">(COUNTIF($D$1568:$D$1594,"&gt;"&amp;D1591)+(COUNTIF($D$1568:$D$1594,"="&amp;D1591)-1)/2)/26*100</x:f>
        <x:v>11.538461538461538</x:v>
      </x:c>
      <x:c r="U1591" s="12" t="n">
        <x:f t="shared" ca="1" si="105">T1591*N1591</x:f>
        <x:v>1.282051281923077</x:v>
      </x:c>
      <x:c r="V1591" s="12" t="n">
        <x:f t="shared" ca="1" si="106">U1591/9</x:f>
        <x:v>0.14245014243589743</x:v>
      </x:c>
    </x:row>
    <x:row r="1592">
      <x:c r="A1592" s="10" t="s">
        <x:v>352</x:v>
      </x:c>
      <x:c r="B1592" s="10" t="s">
        <x:v>103</x:v>
      </x:c>
      <x:c r="C1592" s="10" t="s">
        <x:v>104</x:v>
      </x:c>
      <x:c r="D1592" s="12">
        <x:v>0.3</x:v>
      </x:c>
      <x:c r="E1592" s="10" t="s">
        <x:v>353</x:v>
      </x:c>
      <x:c r="F1592" s="10">
        <x:v>2023</x:v>
      </x:c>
      <x:c r="G1592" s="10" t="s">
        <x:v>354</x:v>
      </x:c>
      <x:c r="H1592" s="10" t="s">
        <x:v>355</x:v>
      </x:c>
      <x:c r="I1592" s="10" t="s">
        <x:v>356</x:v>
      </x:c>
      <x:c r="J1592" s="10" t="s">
        <x:v>355</x:v>
      </x:c>
      <x:c r="K1592" s="10" t="s">
        <x:v>152</x:v>
      </x:c>
      <x:c r="L1592" s="10" t="s">
        <x:v>357</x:v>
      </x:c>
      <x:c r="M1592" s="10" t="s">
        <x:v>340</x:v>
      </x:c>
      <x:c r="N1592" s="13">
        <x:v>0.11111111110000001</x:v>
      </x:c>
      <x:c r="O1592" s="13">
        <x:v>0.11111111110000001</x:v>
      </x:c>
      <x:c r="P1592" s="13">
        <x:v>1.2345679E-2</x:v>
      </x:c>
      <x:c r="Q1592" s="11" t="b">
        <x:v>0</x:v>
      </x:c>
      <x:c r="R1592" s="10"/>
      <x:c r="S1592" s="10"/>
      <x:c r="T1592" s="12" t="n">
        <x:f t="shared" ca="1" si="108">(COUNTIF($D$1568:$D$1594,"&gt;"&amp;D1592)+(COUNTIF($D$1568:$D$1594,"="&amp;D1592)-1)/2)/26*100</x:f>
        <x:v>98.07692307692307</x:v>
      </x:c>
      <x:c r="U1592" s="12" t="n">
        <x:f t="shared" ca="1" si="105">T1592*N1592</x:f>
        <x:v>10.897435896346153</x:v>
      </x:c>
      <x:c r="V1592" s="12" t="n">
        <x:f t="shared" ca="1" si="106">U1592/9</x:f>
        <x:v>1.210826210705128</x:v>
      </x:c>
    </x:row>
    <x:row r="1593">
      <x:c r="A1593" s="10" t="s">
        <x:v>352</x:v>
      </x:c>
      <x:c r="B1593" s="10" t="s">
        <x:v>105</x:v>
      </x:c>
      <x:c r="C1593" s="10" t="s">
        <x:v>106</x:v>
      </x:c>
      <x:c r="D1593" s="12">
        <x:v>0.6</x:v>
      </x:c>
      <x:c r="E1593" s="10" t="s">
        <x:v>353</x:v>
      </x:c>
      <x:c r="F1593" s="10">
        <x:v>2023</x:v>
      </x:c>
      <x:c r="G1593" s="10" t="s">
        <x:v>354</x:v>
      </x:c>
      <x:c r="H1593" s="10" t="s">
        <x:v>355</x:v>
      </x:c>
      <x:c r="I1593" s="10" t="s">
        <x:v>356</x:v>
      </x:c>
      <x:c r="J1593" s="10" t="s">
        <x:v>355</x:v>
      </x:c>
      <x:c r="K1593" s="10" t="s">
        <x:v>152</x:v>
      </x:c>
      <x:c r="L1593" s="10" t="s">
        <x:v>357</x:v>
      </x:c>
      <x:c r="M1593" s="10" t="s">
        <x:v>340</x:v>
      </x:c>
      <x:c r="N1593" s="13">
        <x:v>0.11111111110000001</x:v>
      </x:c>
      <x:c r="O1593" s="13">
        <x:v>0.11111111110000001</x:v>
      </x:c>
      <x:c r="P1593" s="13">
        <x:v>1.2345679E-2</x:v>
      </x:c>
      <x:c r="Q1593" s="11" t="b">
        <x:v>0</x:v>
      </x:c>
      <x:c r="R1593" s="10"/>
      <x:c r="S1593" s="10"/>
      <x:c r="T1593" s="12" t="n">
        <x:f t="shared" ca="1" si="108">(COUNTIF($D$1568:$D$1594,"&gt;"&amp;D1593)+(COUNTIF($D$1568:$D$1594,"="&amp;D1593)-1)/2)/26*100</x:f>
        <x:v>86.53846153846155</x:v>
      </x:c>
      <x:c r="U1593" s="12" t="n">
        <x:f t="shared" ca="1" si="105">T1593*N1593</x:f>
        <x:v>9.615384614423078</x:v>
      </x:c>
      <x:c r="V1593" s="12" t="n">
        <x:f t="shared" ca="1" si="106">U1593/9</x:f>
        <x:v>1.068376068269231</x:v>
      </x:c>
    </x:row>
    <x:row r="1594">
      <x:c r="A1594" s="10" t="s">
        <x:v>352</x:v>
      </x:c>
      <x:c r="B1594" s="10" t="s">
        <x:v>107</x:v>
      </x:c>
      <x:c r="C1594" s="10" t="s">
        <x:v>108</x:v>
      </x:c>
      <x:c r="D1594" s="12">
        <x:v>0.4</x:v>
      </x:c>
      <x:c r="E1594" s="10" t="s">
        <x:v>353</x:v>
      </x:c>
      <x:c r="F1594" s="10">
        <x:v>2023</x:v>
      </x:c>
      <x:c r="G1594" s="10" t="s">
        <x:v>354</x:v>
      </x:c>
      <x:c r="H1594" s="10" t="s">
        <x:v>355</x:v>
      </x:c>
      <x:c r="I1594" s="10" t="s">
        <x:v>356</x:v>
      </x:c>
      <x:c r="J1594" s="10" t="s">
        <x:v>355</x:v>
      </x:c>
      <x:c r="K1594" s="10" t="s">
        <x:v>152</x:v>
      </x:c>
      <x:c r="L1594" s="10" t="s">
        <x:v>357</x:v>
      </x:c>
      <x:c r="M1594" s="10" t="s">
        <x:v>340</x:v>
      </x:c>
      <x:c r="N1594" s="13">
        <x:v>0.11111111110000001</x:v>
      </x:c>
      <x:c r="O1594" s="13">
        <x:v>0.11111111110000001</x:v>
      </x:c>
      <x:c r="P1594" s="13">
        <x:v>1.2345679E-2</x:v>
      </x:c>
      <x:c r="Q1594" s="11" t="b">
        <x:v>0</x:v>
      </x:c>
      <x:c r="R1594" s="10"/>
      <x:c r="S1594" s="10"/>
      <x:c r="T1594" s="12" t="n">
        <x:f t="shared" ca="1" si="108">(COUNTIF($D$1568:$D$1594,"&gt;"&amp;D1594)+(COUNTIF($D$1568:$D$1594,"="&amp;D1594)-1)/2)/26*100</x:f>
        <x:v>92.3076923076923</x:v>
      </x:c>
      <x:c r="U1594" s="12" t="n">
        <x:f t="shared" ca="1" si="105">T1594*N1594</x:f>
        <x:v>10.256410255384615</x:v>
      </x:c>
      <x:c r="V1594" s="12" t="n">
        <x:f t="shared" ca="1" si="106">U1594/9</x:f>
        <x:v>1.1396011394871794</x:v>
      </x:c>
    </x:row>
    <x:row r="1595">
      <x:c r="A1595" s="10" t="s">
        <x:v>358</x:v>
      </x:c>
      <x:c r="B1595" s="10" t="s">
        <x:v>48</x:v>
      </x:c>
      <x:c r="C1595" s="10" t="s">
        <x:v>49</x:v>
      </x:c>
      <x:c r="D1595" s="12">
        <x:v>29.3</x:v>
      </x:c>
      <x:c r="E1595" s="10" t="s">
        <x:v>359</x:v>
      </x:c>
      <x:c r="F1595" s="10">
        <x:v>2023</x:v>
      </x:c>
      <x:c r="G1595" s="10" t="s">
        <x:v>51</x:v>
      </x:c>
      <x:c r="H1595" s="10" t="s">
        <x:v>360</x:v>
      </x:c>
      <x:c r="I1595" s="10" t="s">
        <x:v>361</x:v>
      </x:c>
      <x:c r="J1595" s="10" t="s">
        <x:v>360</x:v>
      </x:c>
      <x:c r="K1595" s="10" t="s">
        <x:v>54</x:v>
      </x:c>
      <x:c r="L1595" s="10" t="s">
        <x:v>357</x:v>
      </x:c>
      <x:c r="M1595" s="10" t="s">
        <x:v>340</x:v>
      </x:c>
      <x:c r="N1595" s="13">
        <x:v>0.11111111110000001</x:v>
      </x:c>
      <x:c r="O1595" s="13">
        <x:v>0.11111111110000001</x:v>
      </x:c>
      <x:c r="P1595" s="13">
        <x:v>1.2345679E-2</x:v>
      </x:c>
      <x:c r="Q1595" s="11" t="b">
        <x:v>0</x:v>
      </x:c>
      <x:c r="R1595" s="10"/>
      <x:c r="S1595" s="10"/>
      <x:c r="T1595" s="12" t="n">
        <x:f t="shared" ref="T1595:T1621" ca="1" si="109">(COUNTIF($D$1595:$D$1621,"&lt;"&amp;D1595)+(COUNTIF($D$1595:$D$1621,"="&amp;D1595)-1)/2)/26*100</x:f>
        <x:v>65.38461538461539</x:v>
      </x:c>
      <x:c r="U1595" s="12" t="n">
        <x:f t="shared" ca="1" si="105">T1595*N1595</x:f>
        <x:v>7.26495726423077</x:v>
      </x:c>
      <x:c r="V1595" s="12" t="n">
        <x:f t="shared" ca="1" si="106">U1595/9</x:f>
        <x:v>0.8072174738034188</x:v>
      </x:c>
    </x:row>
    <x:row r="1596">
      <x:c r="A1596" s="10" t="s">
        <x:v>358</x:v>
      </x:c>
      <x:c r="B1596" s="10" t="s">
        <x:v>57</x:v>
      </x:c>
      <x:c r="C1596" s="10" t="s">
        <x:v>58</x:v>
      </x:c>
      <x:c r="D1596" s="12">
        <x:v>15.5</x:v>
      </x:c>
      <x:c r="E1596" s="10" t="s">
        <x:v>359</x:v>
      </x:c>
      <x:c r="F1596" s="10">
        <x:v>2023</x:v>
      </x:c>
      <x:c r="G1596" s="10" t="s">
        <x:v>51</x:v>
      </x:c>
      <x:c r="H1596" s="10" t="s">
        <x:v>360</x:v>
      </x:c>
      <x:c r="I1596" s="10" t="s">
        <x:v>361</x:v>
      </x:c>
      <x:c r="J1596" s="10" t="s">
        <x:v>360</x:v>
      </x:c>
      <x:c r="K1596" s="10" t="s">
        <x:v>54</x:v>
      </x:c>
      <x:c r="L1596" s="10" t="s">
        <x:v>357</x:v>
      </x:c>
      <x:c r="M1596" s="10" t="s">
        <x:v>340</x:v>
      </x:c>
      <x:c r="N1596" s="13">
        <x:v>0.11111111110000001</x:v>
      </x:c>
      <x:c r="O1596" s="13">
        <x:v>0.11111111110000001</x:v>
      </x:c>
      <x:c r="P1596" s="13">
        <x:v>1.2345679E-2</x:v>
      </x:c>
      <x:c r="Q1596" s="11" t="b">
        <x:v>0</x:v>
      </x:c>
      <x:c r="R1596" s="10"/>
      <x:c r="S1596" s="10"/>
      <x:c r="T1596" s="12" t="n">
        <x:f t="shared" ca="1" si="109">(COUNTIF($D$1595:$D$1621,"&lt;"&amp;D1596)+(COUNTIF($D$1595:$D$1621,"="&amp;D1596)-1)/2)/26*100</x:f>
        <x:v>15.384615384615385</x:v>
      </x:c>
      <x:c r="U1596" s="12" t="n">
        <x:f t="shared" ca="1" si="105">T1596*N1596</x:f>
        <x:v>1.7094017092307694</x:v>
      </x:c>
      <x:c r="V1596" s="12" t="n">
        <x:f t="shared" ca="1" si="106">U1596/9</x:f>
        <x:v>0.18993352324786328</x:v>
      </x:c>
    </x:row>
    <x:row r="1597">
      <x:c r="A1597" s="10" t="s">
        <x:v>358</x:v>
      </x:c>
      <x:c r="B1597" s="10" t="s">
        <x:v>59</x:v>
      </x:c>
      <x:c r="C1597" s="10" t="s">
        <x:v>60</x:v>
      </x:c>
      <x:c r="D1597" s="12">
        <x:v>44.2</x:v>
      </x:c>
      <x:c r="E1597" s="10" t="s">
        <x:v>359</x:v>
      </x:c>
      <x:c r="F1597" s="10">
        <x:v>2023</x:v>
      </x:c>
      <x:c r="G1597" s="10" t="s">
        <x:v>51</x:v>
      </x:c>
      <x:c r="H1597" s="10" t="s">
        <x:v>360</x:v>
      </x:c>
      <x:c r="I1597" s="10" t="s">
        <x:v>361</x:v>
      </x:c>
      <x:c r="J1597" s="10" t="s">
        <x:v>360</x:v>
      </x:c>
      <x:c r="K1597" s="10" t="s">
        <x:v>54</x:v>
      </x:c>
      <x:c r="L1597" s="10" t="s">
        <x:v>357</x:v>
      </x:c>
      <x:c r="M1597" s="10" t="s">
        <x:v>340</x:v>
      </x:c>
      <x:c r="N1597" s="13">
        <x:v>0.11111111110000001</x:v>
      </x:c>
      <x:c r="O1597" s="13">
        <x:v>0.11111111110000001</x:v>
      </x:c>
      <x:c r="P1597" s="13">
        <x:v>1.2345679E-2</x:v>
      </x:c>
      <x:c r="Q1597" s="11" t="b">
        <x:v>0</x:v>
      </x:c>
      <x:c r="R1597" s="10"/>
      <x:c r="S1597" s="10"/>
      <x:c r="T1597" s="12" t="n">
        <x:f t="shared" ca="1" si="109">(COUNTIF($D$1595:$D$1621,"&lt;"&amp;D1597)+(COUNTIF($D$1595:$D$1621,"="&amp;D1597)-1)/2)/26*100</x:f>
        <x:v>100</x:v>
      </x:c>
      <x:c r="U1597" s="12" t="n">
        <x:f t="shared" ca="1" si="105">T1597*N1597</x:f>
        <x:v>11.111111110000001</x:v>
      </x:c>
      <x:c r="V1597" s="12" t="n">
        <x:f t="shared" ca="1" si="106">U1597/9</x:f>
        <x:v>1.2345679011111113</x:v>
      </x:c>
    </x:row>
    <x:row r="1598">
      <x:c r="A1598" s="10" t="s">
        <x:v>358</x:v>
      </x:c>
      <x:c r="B1598" s="10" t="s">
        <x:v>61</x:v>
      </x:c>
      <x:c r="C1598" s="10" t="s">
        <x:v>62</x:v>
      </x:c>
      <x:c r="D1598" s="12">
        <x:v>37.5</x:v>
      </x:c>
      <x:c r="E1598" s="10" t="s">
        <x:v>359</x:v>
      </x:c>
      <x:c r="F1598" s="10">
        <x:v>2023</x:v>
      </x:c>
      <x:c r="G1598" s="10" t="s">
        <x:v>51</x:v>
      </x:c>
      <x:c r="H1598" s="10" t="s">
        <x:v>360</x:v>
      </x:c>
      <x:c r="I1598" s="10" t="s">
        <x:v>361</x:v>
      </x:c>
      <x:c r="J1598" s="10" t="s">
        <x:v>360</x:v>
      </x:c>
      <x:c r="K1598" s="10" t="s">
        <x:v>54</x:v>
      </x:c>
      <x:c r="L1598" s="10" t="s">
        <x:v>357</x:v>
      </x:c>
      <x:c r="M1598" s="10" t="s">
        <x:v>340</x:v>
      </x:c>
      <x:c r="N1598" s="13">
        <x:v>0.11111111110000001</x:v>
      </x:c>
      <x:c r="O1598" s="13">
        <x:v>0.11111111110000001</x:v>
      </x:c>
      <x:c r="P1598" s="13">
        <x:v>1.2345679E-2</x:v>
      </x:c>
      <x:c r="Q1598" s="11" t="b">
        <x:v>0</x:v>
      </x:c>
      <x:c r="R1598" s="10"/>
      <x:c r="S1598" s="10"/>
      <x:c r="T1598" s="12" t="n">
        <x:f t="shared" ca="1" si="109">(COUNTIF($D$1595:$D$1621,"&lt;"&amp;D1598)+(COUNTIF($D$1595:$D$1621,"="&amp;D1598)-1)/2)/26*100</x:f>
        <x:v>76.92307692307693</x:v>
      </x:c>
      <x:c r="U1598" s="12" t="n">
        <x:f t="shared" ca="1" si="105">T1598*N1598</x:f>
        <x:v>8.547008546153847</x:v>
      </x:c>
      <x:c r="V1598" s="12" t="n">
        <x:f t="shared" ca="1" si="106">U1598/9</x:f>
        <x:v>0.9496676162393164</x:v>
      </x:c>
    </x:row>
    <x:row r="1599">
      <x:c r="A1599" s="10" t="s">
        <x:v>358</x:v>
      </x:c>
      <x:c r="B1599" s="10" t="s">
        <x:v>63</x:v>
      </x:c>
      <x:c r="C1599" s="10" t="s">
        <x:v>64</x:v>
      </x:c>
      <x:c r="D1599" s="12">
        <x:v>21.9</x:v>
      </x:c>
      <x:c r="E1599" s="10" t="s">
        <x:v>359</x:v>
      </x:c>
      <x:c r="F1599" s="10">
        <x:v>2023</x:v>
      </x:c>
      <x:c r="G1599" s="10" t="s">
        <x:v>51</x:v>
      </x:c>
      <x:c r="H1599" s="10" t="s">
        <x:v>360</x:v>
      </x:c>
      <x:c r="I1599" s="10" t="s">
        <x:v>361</x:v>
      </x:c>
      <x:c r="J1599" s="10" t="s">
        <x:v>360</x:v>
      </x:c>
      <x:c r="K1599" s="10" t="s">
        <x:v>54</x:v>
      </x:c>
      <x:c r="L1599" s="10" t="s">
        <x:v>357</x:v>
      </x:c>
      <x:c r="M1599" s="10" t="s">
        <x:v>340</x:v>
      </x:c>
      <x:c r="N1599" s="13">
        <x:v>0.11111111110000001</x:v>
      </x:c>
      <x:c r="O1599" s="13">
        <x:v>0.11111111110000001</x:v>
      </x:c>
      <x:c r="P1599" s="13">
        <x:v>1.2345679E-2</x:v>
      </x:c>
      <x:c r="Q1599" s="11" t="b">
        <x:v>0</x:v>
      </x:c>
      <x:c r="R1599" s="10"/>
      <x:c r="S1599" s="10"/>
      <x:c r="T1599" s="12" t="n">
        <x:f t="shared" ca="1" si="109">(COUNTIF($D$1595:$D$1621,"&lt;"&amp;D1599)+(COUNTIF($D$1595:$D$1621,"="&amp;D1599)-1)/2)/26*100</x:f>
        <x:v>34.61538461538461</x:v>
      </x:c>
      <x:c r="U1599" s="12" t="n">
        <x:f t="shared" ca="1" si="105">T1599*N1599</x:f>
        <x:v>3.846153845769231</x:v>
      </x:c>
      <x:c r="V1599" s="12" t="n">
        <x:f t="shared" ca="1" si="106">U1599/9</x:f>
        <x:v>0.4273504273076923</x:v>
      </x:c>
    </x:row>
    <x:row r="1600">
      <x:c r="A1600" s="10" t="s">
        <x:v>358</x:v>
      </x:c>
      <x:c r="B1600" s="10" t="s">
        <x:v>65</x:v>
      </x:c>
      <x:c r="C1600" s="10" t="s">
        <x:v>66</x:v>
      </x:c>
      <x:c r="D1600" s="12">
        <x:v>39.1</x:v>
      </x:c>
      <x:c r="E1600" s="10" t="s">
        <x:v>359</x:v>
      </x:c>
      <x:c r="F1600" s="10">
        <x:v>2023</x:v>
      </x:c>
      <x:c r="G1600" s="10" t="s">
        <x:v>51</x:v>
      </x:c>
      <x:c r="H1600" s="10" t="s">
        <x:v>360</x:v>
      </x:c>
      <x:c r="I1600" s="10" t="s">
        <x:v>361</x:v>
      </x:c>
      <x:c r="J1600" s="10" t="s">
        <x:v>360</x:v>
      </x:c>
      <x:c r="K1600" s="10" t="s">
        <x:v>54</x:v>
      </x:c>
      <x:c r="L1600" s="10" t="s">
        <x:v>357</x:v>
      </x:c>
      <x:c r="M1600" s="10" t="s">
        <x:v>340</x:v>
      </x:c>
      <x:c r="N1600" s="13">
        <x:v>0.11111111110000001</x:v>
      </x:c>
      <x:c r="O1600" s="13">
        <x:v>0.11111111110000001</x:v>
      </x:c>
      <x:c r="P1600" s="13">
        <x:v>1.2345679E-2</x:v>
      </x:c>
      <x:c r="Q1600" s="11" t="b">
        <x:v>0</x:v>
      </x:c>
      <x:c r="R1600" s="10"/>
      <x:c r="S1600" s="10"/>
      <x:c r="T1600" s="12" t="n">
        <x:f t="shared" ca="1" si="109">(COUNTIF($D$1595:$D$1621,"&lt;"&amp;D1600)+(COUNTIF($D$1595:$D$1621,"="&amp;D1600)-1)/2)/26*100</x:f>
        <x:v>88.46153846153845</x:v>
      </x:c>
      <x:c r="U1600" s="12" t="n">
        <x:f t="shared" ca="1" si="105">T1600*N1600</x:f>
        <x:v>9.829059828076923</x:v>
      </x:c>
      <x:c r="V1600" s="12" t="n">
        <x:f t="shared" ca="1" si="106">U1600/9</x:f>
        <x:v>1.0921177586752138</x:v>
      </x:c>
    </x:row>
    <x:row r="1601">
      <x:c r="A1601" s="10" t="s">
        <x:v>358</x:v>
      </x:c>
      <x:c r="B1601" s="10" t="s">
        <x:v>67</x:v>
      </x:c>
      <x:c r="C1601" s="10" t="s">
        <x:v>68</x:v>
      </x:c>
      <x:c r="D1601" s="12">
        <x:v>15.4</x:v>
      </x:c>
      <x:c r="E1601" s="10" t="s">
        <x:v>359</x:v>
      </x:c>
      <x:c r="F1601" s="10">
        <x:v>2023</x:v>
      </x:c>
      <x:c r="G1601" s="10" t="s">
        <x:v>51</x:v>
      </x:c>
      <x:c r="H1601" s="10" t="s">
        <x:v>360</x:v>
      </x:c>
      <x:c r="I1601" s="10" t="s">
        <x:v>361</x:v>
      </x:c>
      <x:c r="J1601" s="10" t="s">
        <x:v>360</x:v>
      </x:c>
      <x:c r="K1601" s="10" t="s">
        <x:v>54</x:v>
      </x:c>
      <x:c r="L1601" s="10" t="s">
        <x:v>357</x:v>
      </x:c>
      <x:c r="M1601" s="10" t="s">
        <x:v>340</x:v>
      </x:c>
      <x:c r="N1601" s="13">
        <x:v>0.11111111110000001</x:v>
      </x:c>
      <x:c r="O1601" s="13">
        <x:v>0.11111111110000001</x:v>
      </x:c>
      <x:c r="P1601" s="13">
        <x:v>1.2345679E-2</x:v>
      </x:c>
      <x:c r="Q1601" s="11" t="b">
        <x:v>0</x:v>
      </x:c>
      <x:c r="R1601" s="10"/>
      <x:c r="S1601" s="10"/>
      <x:c r="T1601" s="12" t="n">
        <x:f t="shared" ca="1" si="109">(COUNTIF($D$1595:$D$1621,"&lt;"&amp;D1601)+(COUNTIF($D$1595:$D$1621,"="&amp;D1601)-1)/2)/26*100</x:f>
        <x:v>11.538461538461538</x:v>
      </x:c>
      <x:c r="U1601" s="12" t="n">
        <x:f t="shared" ca="1" si="105">T1601*N1601</x:f>
        <x:v>1.282051281923077</x:v>
      </x:c>
      <x:c r="V1601" s="12" t="n">
        <x:f t="shared" ca="1" si="106">U1601/9</x:f>
        <x:v>0.14245014243589743</x:v>
      </x:c>
    </x:row>
    <x:row r="1602">
      <x:c r="A1602" s="10" t="s">
        <x:v>358</x:v>
      </x:c>
      <x:c r="B1602" s="10" t="s">
        <x:v>69</x:v>
      </x:c>
      <x:c r="C1602" s="10" t="s">
        <x:v>70</x:v>
      </x:c>
      <x:c r="D1602" s="12">
        <x:v>21.3</x:v>
      </x:c>
      <x:c r="E1602" s="10" t="s">
        <x:v>359</x:v>
      </x:c>
      <x:c r="F1602" s="10">
        <x:v>2023</x:v>
      </x:c>
      <x:c r="G1602" s="10" t="s">
        <x:v>51</x:v>
      </x:c>
      <x:c r="H1602" s="10" t="s">
        <x:v>360</x:v>
      </x:c>
      <x:c r="I1602" s="10" t="s">
        <x:v>361</x:v>
      </x:c>
      <x:c r="J1602" s="10" t="s">
        <x:v>360</x:v>
      </x:c>
      <x:c r="K1602" s="10" t="s">
        <x:v>54</x:v>
      </x:c>
      <x:c r="L1602" s="10" t="s">
        <x:v>357</x:v>
      </x:c>
      <x:c r="M1602" s="10" t="s">
        <x:v>340</x:v>
      </x:c>
      <x:c r="N1602" s="13">
        <x:v>0.11111111110000001</x:v>
      </x:c>
      <x:c r="O1602" s="13">
        <x:v>0.11111111110000001</x:v>
      </x:c>
      <x:c r="P1602" s="13">
        <x:v>1.2345679E-2</x:v>
      </x:c>
      <x:c r="Q1602" s="11" t="b">
        <x:v>0</x:v>
      </x:c>
      <x:c r="R1602" s="10"/>
      <x:c r="S1602" s="10"/>
      <x:c r="T1602" s="12" t="n">
        <x:f t="shared" ca="1" si="109">(COUNTIF($D$1595:$D$1621,"&lt;"&amp;D1602)+(COUNTIF($D$1595:$D$1621,"="&amp;D1602)-1)/2)/26*100</x:f>
        <x:v>26.923076923076923</x:v>
      </x:c>
      <x:c r="U1602" s="12" t="n">
        <x:f t="shared" ref="U1602:U1648" ca="1" si="110">T1602*N1602</x:f>
        <x:v>2.9914529911538463</x:v>
      </x:c>
      <x:c r="V1602" s="12" t="n">
        <x:f t="shared" ref="V1602:V1648" ca="1" si="111">U1602/9</x:f>
        <x:v>0.3323836656837607</x:v>
      </x:c>
    </x:row>
    <x:row r="1603">
      <x:c r="A1603" s="10" t="s">
        <x:v>358</x:v>
      </x:c>
      <x:c r="B1603" s="10" t="s">
        <x:v>71</x:v>
      </x:c>
      <x:c r="C1603" s="10" t="s">
        <x:v>72</x:v>
      </x:c>
      <x:c r="D1603" s="12">
        <x:v>34.6</x:v>
      </x:c>
      <x:c r="E1603" s="10" t="s">
        <x:v>359</x:v>
      </x:c>
      <x:c r="F1603" s="10">
        <x:v>2023</x:v>
      </x:c>
      <x:c r="G1603" s="10" t="s">
        <x:v>51</x:v>
      </x:c>
      <x:c r="H1603" s="10" t="s">
        <x:v>360</x:v>
      </x:c>
      <x:c r="I1603" s="10" t="s">
        <x:v>361</x:v>
      </x:c>
      <x:c r="J1603" s="10" t="s">
        <x:v>360</x:v>
      </x:c>
      <x:c r="K1603" s="10" t="s">
        <x:v>54</x:v>
      </x:c>
      <x:c r="L1603" s="10" t="s">
        <x:v>357</x:v>
      </x:c>
      <x:c r="M1603" s="10" t="s">
        <x:v>340</x:v>
      </x:c>
      <x:c r="N1603" s="13">
        <x:v>0.11111111110000001</x:v>
      </x:c>
      <x:c r="O1603" s="13">
        <x:v>0.11111111110000001</x:v>
      </x:c>
      <x:c r="P1603" s="13">
        <x:v>1.2345679E-2</x:v>
      </x:c>
      <x:c r="Q1603" s="11" t="b">
        <x:v>0</x:v>
      </x:c>
      <x:c r="R1603" s="10"/>
      <x:c r="S1603" s="10"/>
      <x:c r="T1603" s="12" t="n">
        <x:f t="shared" ca="1" si="109">(COUNTIF($D$1595:$D$1621,"&lt;"&amp;D1603)+(COUNTIF($D$1595:$D$1621,"="&amp;D1603)-1)/2)/26*100</x:f>
        <x:v>69.23076923076923</x:v>
      </x:c>
      <x:c r="U1603" s="12" t="n">
        <x:f t="shared" ca="1" si="110">T1603*N1603</x:f>
        <x:v>7.692307691538462</x:v>
      </x:c>
      <x:c r="V1603" s="12" t="n">
        <x:f t="shared" ca="1" si="111">U1603/9</x:f>
        <x:v>0.8547008546153846</x:v>
      </x:c>
    </x:row>
    <x:row r="1604">
      <x:c r="A1604" s="10" t="s">
        <x:v>358</x:v>
      </x:c>
      <x:c r="B1604" s="10" t="s">
        <x:v>73</x:v>
      </x:c>
      <x:c r="C1604" s="10" t="s">
        <x:v>74</x:v>
      </x:c>
      <x:c r="D1604" s="12">
        <x:v>28.1</x:v>
      </x:c>
      <x:c r="E1604" s="10" t="s">
        <x:v>359</x:v>
      </x:c>
      <x:c r="F1604" s="10">
        <x:v>2023</x:v>
      </x:c>
      <x:c r="G1604" s="10" t="s">
        <x:v>51</x:v>
      </x:c>
      <x:c r="H1604" s="10" t="s">
        <x:v>360</x:v>
      </x:c>
      <x:c r="I1604" s="10" t="s">
        <x:v>361</x:v>
      </x:c>
      <x:c r="J1604" s="10" t="s">
        <x:v>360</x:v>
      </x:c>
      <x:c r="K1604" s="10" t="s">
        <x:v>54</x:v>
      </x:c>
      <x:c r="L1604" s="10" t="s">
        <x:v>357</x:v>
      </x:c>
      <x:c r="M1604" s="10" t="s">
        <x:v>340</x:v>
      </x:c>
      <x:c r="N1604" s="13">
        <x:v>0.11111111110000001</x:v>
      </x:c>
      <x:c r="O1604" s="13">
        <x:v>0.11111111110000001</x:v>
      </x:c>
      <x:c r="P1604" s="13">
        <x:v>1.2345679E-2</x:v>
      </x:c>
      <x:c r="Q1604" s="11" t="b">
        <x:v>0</x:v>
      </x:c>
      <x:c r="R1604" s="10"/>
      <x:c r="S1604" s="10"/>
      <x:c r="T1604" s="12" t="n">
        <x:f t="shared" ca="1" si="109">(COUNTIF($D$1595:$D$1621,"&lt;"&amp;D1604)+(COUNTIF($D$1595:$D$1621,"="&amp;D1604)-1)/2)/26*100</x:f>
        <x:v>53.84615384615385</x:v>
      </x:c>
      <x:c r="U1604" s="12" t="n">
        <x:f t="shared" ca="1" si="110">T1604*N1604</x:f>
        <x:v>5.982905982307693</x:v>
      </x:c>
      <x:c r="V1604" s="12" t="n">
        <x:f t="shared" ca="1" si="111">U1604/9</x:f>
        <x:v>0.6647673313675214</x:v>
      </x:c>
    </x:row>
    <x:row r="1605">
      <x:c r="A1605" s="10" t="s">
        <x:v>358</x:v>
      </x:c>
      <x:c r="B1605" s="10" t="s">
        <x:v>75</x:v>
      </x:c>
      <x:c r="C1605" s="10" t="s">
        <x:v>76</x:v>
      </x:c>
      <x:c r="D1605" s="12">
        <x:v>13.4</x:v>
      </x:c>
      <x:c r="E1605" s="10" t="s">
        <x:v>359</x:v>
      </x:c>
      <x:c r="F1605" s="10">
        <x:v>2023</x:v>
      </x:c>
      <x:c r="G1605" s="10" t="s">
        <x:v>51</x:v>
      </x:c>
      <x:c r="H1605" s="10" t="s">
        <x:v>360</x:v>
      </x:c>
      <x:c r="I1605" s="10" t="s">
        <x:v>361</x:v>
      </x:c>
      <x:c r="J1605" s="10" t="s">
        <x:v>360</x:v>
      </x:c>
      <x:c r="K1605" s="10" t="s">
        <x:v>54</x:v>
      </x:c>
      <x:c r="L1605" s="10" t="s">
        <x:v>357</x:v>
      </x:c>
      <x:c r="M1605" s="10" t="s">
        <x:v>340</x:v>
      </x:c>
      <x:c r="N1605" s="13">
        <x:v>0.11111111110000001</x:v>
      </x:c>
      <x:c r="O1605" s="13">
        <x:v>0.11111111110000001</x:v>
      </x:c>
      <x:c r="P1605" s="13">
        <x:v>1.2345679E-2</x:v>
      </x:c>
      <x:c r="Q1605" s="11" t="b">
        <x:v>0</x:v>
      </x:c>
      <x:c r="R1605" s="10"/>
      <x:c r="S1605" s="10"/>
      <x:c r="T1605" s="12" t="n">
        <x:f t="shared" ca="1" si="109">(COUNTIF($D$1595:$D$1621,"&lt;"&amp;D1605)+(COUNTIF($D$1595:$D$1621,"="&amp;D1605)-1)/2)/26*100</x:f>
        <x:v>0</x:v>
      </x:c>
      <x:c r="U1605" s="12" t="n">
        <x:f t="shared" ca="1" si="110">T1605*N1605</x:f>
        <x:v>0</x:v>
      </x:c>
      <x:c r="V1605" s="12" t="n">
        <x:f t="shared" ca="1" si="111">U1605/9</x:f>
        <x:v>0</x:v>
      </x:c>
    </x:row>
    <x:row r="1606">
      <x:c r="A1606" s="10" t="s">
        <x:v>358</x:v>
      </x:c>
      <x:c r="B1606" s="10" t="s">
        <x:v>77</x:v>
      </x:c>
      <x:c r="C1606" s="10" t="s">
        <x:v>78</x:v>
      </x:c>
      <x:c r="D1606" s="12">
        <x:v>28.3</x:v>
      </x:c>
      <x:c r="E1606" s="10" t="s">
        <x:v>359</x:v>
      </x:c>
      <x:c r="F1606" s="10">
        <x:v>2023</x:v>
      </x:c>
      <x:c r="G1606" s="10" t="s">
        <x:v>51</x:v>
      </x:c>
      <x:c r="H1606" s="10" t="s">
        <x:v>360</x:v>
      </x:c>
      <x:c r="I1606" s="10" t="s">
        <x:v>361</x:v>
      </x:c>
      <x:c r="J1606" s="10" t="s">
        <x:v>360</x:v>
      </x:c>
      <x:c r="K1606" s="10" t="s">
        <x:v>54</x:v>
      </x:c>
      <x:c r="L1606" s="10" t="s">
        <x:v>357</x:v>
      </x:c>
      <x:c r="M1606" s="10" t="s">
        <x:v>340</x:v>
      </x:c>
      <x:c r="N1606" s="13">
        <x:v>0.11111111110000001</x:v>
      </x:c>
      <x:c r="O1606" s="13">
        <x:v>0.11111111110000001</x:v>
      </x:c>
      <x:c r="P1606" s="13">
        <x:v>1.2345679E-2</x:v>
      </x:c>
      <x:c r="Q1606" s="11" t="b">
        <x:v>0</x:v>
      </x:c>
      <x:c r="R1606" s="10"/>
      <x:c r="S1606" s="10"/>
      <x:c r="T1606" s="12" t="n">
        <x:f t="shared" ca="1" si="109">(COUNTIF($D$1595:$D$1621,"&lt;"&amp;D1606)+(COUNTIF($D$1595:$D$1621,"="&amp;D1606)-1)/2)/26*100</x:f>
        <x:v>57.692307692307686</x:v>
      </x:c>
      <x:c r="U1606" s="12" t="n">
        <x:f t="shared" ca="1" si="110">T1606*N1606</x:f>
        <x:v>6.410256409615385</x:v>
      </x:c>
      <x:c r="V1606" s="12" t="n">
        <x:f t="shared" ca="1" si="111">U1606/9</x:f>
        <x:v>0.7122507121794872</x:v>
      </x:c>
    </x:row>
    <x:row r="1607">
      <x:c r="A1607" s="10" t="s">
        <x:v>358</x:v>
      </x:c>
      <x:c r="B1607" s="10" t="s">
        <x:v>79</x:v>
      </x:c>
      <x:c r="C1607" s="10" t="s">
        <x:v>80</x:v>
      </x:c>
      <x:c r="D1607" s="12">
        <x:v>38.200000000000003</x:v>
      </x:c>
      <x:c r="E1607" s="10" t="s">
        <x:v>359</x:v>
      </x:c>
      <x:c r="F1607" s="10">
        <x:v>2023</x:v>
      </x:c>
      <x:c r="G1607" s="10" t="s">
        <x:v>51</x:v>
      </x:c>
      <x:c r="H1607" s="10" t="s">
        <x:v>360</x:v>
      </x:c>
      <x:c r="I1607" s="10" t="s">
        <x:v>361</x:v>
      </x:c>
      <x:c r="J1607" s="10" t="s">
        <x:v>360</x:v>
      </x:c>
      <x:c r="K1607" s="10" t="s">
        <x:v>54</x:v>
      </x:c>
      <x:c r="L1607" s="10" t="s">
        <x:v>357</x:v>
      </x:c>
      <x:c r="M1607" s="10" t="s">
        <x:v>340</x:v>
      </x:c>
      <x:c r="N1607" s="13">
        <x:v>0.11111111110000001</x:v>
      </x:c>
      <x:c r="O1607" s="13">
        <x:v>0.11111111110000001</x:v>
      </x:c>
      <x:c r="P1607" s="13">
        <x:v>1.2345679E-2</x:v>
      </x:c>
      <x:c r="Q1607" s="11" t="b">
        <x:v>0</x:v>
      </x:c>
      <x:c r="R1607" s="10"/>
      <x:c r="S1607" s="10"/>
      <x:c r="T1607" s="12" t="n">
        <x:f t="shared" ca="1" si="109">(COUNTIF($D$1595:$D$1621,"&lt;"&amp;D1607)+(COUNTIF($D$1595:$D$1621,"="&amp;D1607)-1)/2)/26*100</x:f>
        <x:v>80.76923076923077</x:v>
      </x:c>
      <x:c r="U1607" s="12" t="n">
        <x:f t="shared" ca="1" si="110">T1607*N1607</x:f>
        <x:v>8.97435897346154</x:v>
      </x:c>
      <x:c r="V1607" s="12" t="n">
        <x:f t="shared" ca="1" si="111">U1607/9</x:f>
        <x:v>0.9971509970512822</x:v>
      </x:c>
    </x:row>
    <x:row r="1608">
      <x:c r="A1608" s="10" t="s">
        <x:v>358</x:v>
      </x:c>
      <x:c r="B1608" s="10" t="s">
        <x:v>81</x:v>
      </x:c>
      <x:c r="C1608" s="10" t="s">
        <x:v>82</x:v>
      </x:c>
      <x:c r="D1608" s="12">
        <x:v>22.2</x:v>
      </x:c>
      <x:c r="E1608" s="10" t="s">
        <x:v>359</x:v>
      </x:c>
      <x:c r="F1608" s="10">
        <x:v>2023</x:v>
      </x:c>
      <x:c r="G1608" s="10" t="s">
        <x:v>51</x:v>
      </x:c>
      <x:c r="H1608" s="10" t="s">
        <x:v>360</x:v>
      </x:c>
      <x:c r="I1608" s="10" t="s">
        <x:v>361</x:v>
      </x:c>
      <x:c r="J1608" s="10" t="s">
        <x:v>360</x:v>
      </x:c>
      <x:c r="K1608" s="10" t="s">
        <x:v>54</x:v>
      </x:c>
      <x:c r="L1608" s="10" t="s">
        <x:v>357</x:v>
      </x:c>
      <x:c r="M1608" s="10" t="s">
        <x:v>340</x:v>
      </x:c>
      <x:c r="N1608" s="13">
        <x:v>0.11111111110000001</x:v>
      </x:c>
      <x:c r="O1608" s="13">
        <x:v>0.11111111110000001</x:v>
      </x:c>
      <x:c r="P1608" s="13">
        <x:v>1.2345679E-2</x:v>
      </x:c>
      <x:c r="Q1608" s="11" t="b">
        <x:v>0</x:v>
      </x:c>
      <x:c r="R1608" s="10"/>
      <x:c r="S1608" s="10"/>
      <x:c r="T1608" s="12" t="n">
        <x:f t="shared" ca="1" si="109">(COUNTIF($D$1595:$D$1621,"&lt;"&amp;D1608)+(COUNTIF($D$1595:$D$1621,"="&amp;D1608)-1)/2)/26*100</x:f>
        <x:v>38.46153846153847</x:v>
      </x:c>
      <x:c r="U1608" s="12" t="n">
        <x:f t="shared" ca="1" si="110">T1608*N1608</x:f>
        <x:v>4.273504273076924</x:v>
      </x:c>
      <x:c r="V1608" s="12" t="n">
        <x:f t="shared" ca="1" si="111">U1608/9</x:f>
        <x:v>0.4748338081196582</x:v>
      </x:c>
    </x:row>
    <x:row r="1609">
      <x:c r="A1609" s="10" t="s">
        <x:v>358</x:v>
      </x:c>
      <x:c r="B1609" s="10" t="s">
        <x:v>83</x:v>
      </x:c>
      <x:c r="C1609" s="10" t="s">
        <x:v>84</x:v>
      </x:c>
      <x:c r="D1609" s="12">
        <x:v>13.9</x:v>
      </x:c>
      <x:c r="E1609" s="10" t="s">
        <x:v>359</x:v>
      </x:c>
      <x:c r="F1609" s="10">
        <x:v>2023</x:v>
      </x:c>
      <x:c r="G1609" s="10" t="s">
        <x:v>51</x:v>
      </x:c>
      <x:c r="H1609" s="10" t="s">
        <x:v>360</x:v>
      </x:c>
      <x:c r="I1609" s="10" t="s">
        <x:v>361</x:v>
      </x:c>
      <x:c r="J1609" s="10" t="s">
        <x:v>360</x:v>
      </x:c>
      <x:c r="K1609" s="10" t="s">
        <x:v>54</x:v>
      </x:c>
      <x:c r="L1609" s="10" t="s">
        <x:v>357</x:v>
      </x:c>
      <x:c r="M1609" s="10" t="s">
        <x:v>340</x:v>
      </x:c>
      <x:c r="N1609" s="13">
        <x:v>0.11111111110000001</x:v>
      </x:c>
      <x:c r="O1609" s="13">
        <x:v>0.11111111110000001</x:v>
      </x:c>
      <x:c r="P1609" s="13">
        <x:v>1.2345679E-2</x:v>
      </x:c>
      <x:c r="Q1609" s="11" t="b">
        <x:v>0</x:v>
      </x:c>
      <x:c r="R1609" s="10"/>
      <x:c r="S1609" s="10"/>
      <x:c r="T1609" s="12" t="n">
        <x:f t="shared" ca="1" si="109">(COUNTIF($D$1595:$D$1621,"&lt;"&amp;D1609)+(COUNTIF($D$1595:$D$1621,"="&amp;D1609)-1)/2)/26*100</x:f>
        <x:v>3.8461538461538463</x:v>
      </x:c>
      <x:c r="U1609" s="12" t="n">
        <x:f t="shared" ca="1" si="110">T1609*N1609</x:f>
        <x:v>0.42735042730769235</x:v>
      </x:c>
      <x:c r="V1609" s="12" t="n">
        <x:f t="shared" ca="1" si="111">U1609/9</x:f>
        <x:v>0.04748338081196582</x:v>
      </x:c>
    </x:row>
    <x:row r="1610">
      <x:c r="A1610" s="10" t="s">
        <x:v>358</x:v>
      </x:c>
      <x:c r="B1610" s="10" t="s">
        <x:v>85</x:v>
      </x:c>
      <x:c r="C1610" s="10" t="s">
        <x:v>86</x:v>
      </x:c>
      <x:c r="D1610" s="12">
        <x:v>21.4</x:v>
      </x:c>
      <x:c r="E1610" s="10" t="s">
        <x:v>359</x:v>
      </x:c>
      <x:c r="F1610" s="10">
        <x:v>2023</x:v>
      </x:c>
      <x:c r="G1610" s="10" t="s">
        <x:v>51</x:v>
      </x:c>
      <x:c r="H1610" s="10" t="s">
        <x:v>360</x:v>
      </x:c>
      <x:c r="I1610" s="10" t="s">
        <x:v>361</x:v>
      </x:c>
      <x:c r="J1610" s="10" t="s">
        <x:v>360</x:v>
      </x:c>
      <x:c r="K1610" s="10" t="s">
        <x:v>54</x:v>
      </x:c>
      <x:c r="L1610" s="10" t="s">
        <x:v>357</x:v>
      </x:c>
      <x:c r="M1610" s="10" t="s">
        <x:v>340</x:v>
      </x:c>
      <x:c r="N1610" s="13">
        <x:v>0.11111111110000001</x:v>
      </x:c>
      <x:c r="O1610" s="13">
        <x:v>0.11111111110000001</x:v>
      </x:c>
      <x:c r="P1610" s="13">
        <x:v>1.2345679E-2</x:v>
      </x:c>
      <x:c r="Q1610" s="11" t="b">
        <x:v>0</x:v>
      </x:c>
      <x:c r="R1610" s="10"/>
      <x:c r="S1610" s="10"/>
      <x:c r="T1610" s="12" t="n">
        <x:f t="shared" ca="1" si="109">(COUNTIF($D$1595:$D$1621,"&lt;"&amp;D1610)+(COUNTIF($D$1595:$D$1621,"="&amp;D1610)-1)/2)/26*100</x:f>
        <x:v>30.76923076923077</x:v>
      </x:c>
      <x:c r="U1610" s="12" t="n">
        <x:f t="shared" ca="1" si="110">T1610*N1610</x:f>
        <x:v>3.418803418461539</x:v>
      </x:c>
      <x:c r="V1610" s="12" t="n">
        <x:f t="shared" ca="1" si="111">U1610/9</x:f>
        <x:v>0.37986704649572656</x:v>
      </x:c>
    </x:row>
    <x:row r="1611">
      <x:c r="A1611" s="10" t="s">
        <x:v>358</x:v>
      </x:c>
      <x:c r="B1611" s="10" t="s">
        <x:v>87</x:v>
      </x:c>
      <x:c r="C1611" s="10" t="s">
        <x:v>88</x:v>
      </x:c>
      <x:c r="D1611" s="12">
        <x:v>17.899999999999999</x:v>
      </x:c>
      <x:c r="E1611" s="10" t="s">
        <x:v>359</x:v>
      </x:c>
      <x:c r="F1611" s="10">
        <x:v>2023</x:v>
      </x:c>
      <x:c r="G1611" s="10" t="s">
        <x:v>51</x:v>
      </x:c>
      <x:c r="H1611" s="10" t="s">
        <x:v>360</x:v>
      </x:c>
      <x:c r="I1611" s="10" t="s">
        <x:v>361</x:v>
      </x:c>
      <x:c r="J1611" s="10" t="s">
        <x:v>360</x:v>
      </x:c>
      <x:c r="K1611" s="10" t="s">
        <x:v>54</x:v>
      </x:c>
      <x:c r="L1611" s="10" t="s">
        <x:v>357</x:v>
      </x:c>
      <x:c r="M1611" s="10" t="s">
        <x:v>340</x:v>
      </x:c>
      <x:c r="N1611" s="13">
        <x:v>0.11111111110000001</x:v>
      </x:c>
      <x:c r="O1611" s="13">
        <x:v>0.11111111110000001</x:v>
      </x:c>
      <x:c r="P1611" s="13">
        <x:v>1.2345679E-2</x:v>
      </x:c>
      <x:c r="Q1611" s="11" t="b">
        <x:v>0</x:v>
      </x:c>
      <x:c r="R1611" s="10"/>
      <x:c r="S1611" s="10"/>
      <x:c r="T1611" s="12" t="n">
        <x:f t="shared" ca="1" si="109">(COUNTIF($D$1595:$D$1621,"&lt;"&amp;D1611)+(COUNTIF($D$1595:$D$1621,"="&amp;D1611)-1)/2)/26*100</x:f>
        <x:v>19.230769230769234</x:v>
      </x:c>
      <x:c r="U1611" s="12" t="n">
        <x:f t="shared" ca="1" si="110">T1611*N1611</x:f>
        <x:v>2.136752136538462</x:v>
      </x:c>
      <x:c r="V1611" s="12" t="n">
        <x:f t="shared" ca="1" si="111">U1611/9</x:f>
        <x:v>0.2374169040598291</x:v>
      </x:c>
    </x:row>
    <x:row r="1612">
      <x:c r="A1612" s="10" t="s">
        <x:v>358</x:v>
      </x:c>
      <x:c r="B1612" s="10" t="s">
        <x:v>89</x:v>
      </x:c>
      <x:c r="C1612" s="10" t="s">
        <x:v>90</x:v>
      </x:c>
      <x:c r="D1612" s="12">
        <x:v>38.6</x:v>
      </x:c>
      <x:c r="E1612" s="10" t="s">
        <x:v>359</x:v>
      </x:c>
      <x:c r="F1612" s="10">
        <x:v>2023</x:v>
      </x:c>
      <x:c r="G1612" s="10" t="s">
        <x:v>51</x:v>
      </x:c>
      <x:c r="H1612" s="10" t="s">
        <x:v>360</x:v>
      </x:c>
      <x:c r="I1612" s="10" t="s">
        <x:v>361</x:v>
      </x:c>
      <x:c r="J1612" s="10" t="s">
        <x:v>360</x:v>
      </x:c>
      <x:c r="K1612" s="10" t="s">
        <x:v>54</x:v>
      </x:c>
      <x:c r="L1612" s="10" t="s">
        <x:v>357</x:v>
      </x:c>
      <x:c r="M1612" s="10" t="s">
        <x:v>340</x:v>
      </x:c>
      <x:c r="N1612" s="13">
        <x:v>0.11111111110000001</x:v>
      </x:c>
      <x:c r="O1612" s="13">
        <x:v>0.11111111110000001</x:v>
      </x:c>
      <x:c r="P1612" s="13">
        <x:v>1.2345679E-2</x:v>
      </x:c>
      <x:c r="Q1612" s="11" t="b">
        <x:v>0</x:v>
      </x:c>
      <x:c r="R1612" s="10"/>
      <x:c r="S1612" s="10"/>
      <x:c r="T1612" s="12" t="n">
        <x:f t="shared" ca="1" si="109">(COUNTIF($D$1595:$D$1621,"&lt;"&amp;D1612)+(COUNTIF($D$1595:$D$1621,"="&amp;D1612)-1)/2)/26*100</x:f>
        <x:v>84.61538461538461</x:v>
      </x:c>
      <x:c r="U1612" s="12" t="n">
        <x:f t="shared" ca="1" si="110">T1612*N1612</x:f>
        <x:v>9.401709400769231</x:v>
      </x:c>
      <x:c r="V1612" s="12" t="n">
        <x:f t="shared" ca="1" si="111">U1612/9</x:f>
        <x:v>1.0446343778632479</x:v>
      </x:c>
    </x:row>
    <x:row r="1613">
      <x:c r="A1613" s="10" t="s">
        <x:v>358</x:v>
      </x:c>
      <x:c r="B1613" s="10" t="s">
        <x:v>91</x:v>
      </x:c>
      <x:c r="C1613" s="10" t="s">
        <x:v>92</x:v>
      </x:c>
      <x:c r="D1613" s="12">
        <x:v>18.399999999999999</x:v>
      </x:c>
      <x:c r="E1613" s="10" t="s">
        <x:v>359</x:v>
      </x:c>
      <x:c r="F1613" s="10">
        <x:v>2023</x:v>
      </x:c>
      <x:c r="G1613" s="10" t="s">
        <x:v>51</x:v>
      </x:c>
      <x:c r="H1613" s="10" t="s">
        <x:v>360</x:v>
      </x:c>
      <x:c r="I1613" s="10" t="s">
        <x:v>361</x:v>
      </x:c>
      <x:c r="J1613" s="10" t="s">
        <x:v>360</x:v>
      </x:c>
      <x:c r="K1613" s="10" t="s">
        <x:v>54</x:v>
      </x:c>
      <x:c r="L1613" s="10" t="s">
        <x:v>357</x:v>
      </x:c>
      <x:c r="M1613" s="10" t="s">
        <x:v>340</x:v>
      </x:c>
      <x:c r="N1613" s="13">
        <x:v>0.11111111110000001</x:v>
      </x:c>
      <x:c r="O1613" s="13">
        <x:v>0.11111111110000001</x:v>
      </x:c>
      <x:c r="P1613" s="13">
        <x:v>1.2345679E-2</x:v>
      </x:c>
      <x:c r="Q1613" s="11" t="b">
        <x:v>0</x:v>
      </x:c>
      <x:c r="R1613" s="10"/>
      <x:c r="S1613" s="10"/>
      <x:c r="T1613" s="12" t="n">
        <x:f t="shared" ca="1" si="109">(COUNTIF($D$1595:$D$1621,"&lt;"&amp;D1613)+(COUNTIF($D$1595:$D$1621,"="&amp;D1613)-1)/2)/26*100</x:f>
        <x:v>23.076923076923077</x:v>
      </x:c>
      <x:c r="U1613" s="12" t="n">
        <x:f t="shared" ca="1" si="110">T1613*N1613</x:f>
        <x:v>2.564102563846154</x:v>
      </x:c>
      <x:c r="V1613" s="12" t="n">
        <x:f t="shared" ca="1" si="111">U1613/9</x:f>
        <x:v>0.28490028487179486</x:v>
      </x:c>
    </x:row>
    <x:row r="1614">
      <x:c r="A1614" s="10" t="s">
        <x:v>358</x:v>
      </x:c>
      <x:c r="B1614" s="10" t="s">
        <x:v>93</x:v>
      </x:c>
      <x:c r="C1614" s="10" t="s">
        <x:v>94</x:v>
      </x:c>
      <x:c r="D1614" s="12">
        <x:v>28.7</x:v>
      </x:c>
      <x:c r="E1614" s="10" t="s">
        <x:v>359</x:v>
      </x:c>
      <x:c r="F1614" s="10">
        <x:v>2023</x:v>
      </x:c>
      <x:c r="G1614" s="10" t="s">
        <x:v>51</x:v>
      </x:c>
      <x:c r="H1614" s="10" t="s">
        <x:v>360</x:v>
      </x:c>
      <x:c r="I1614" s="10" t="s">
        <x:v>361</x:v>
      </x:c>
      <x:c r="J1614" s="10" t="s">
        <x:v>360</x:v>
      </x:c>
      <x:c r="K1614" s="10" t="s">
        <x:v>54</x:v>
      </x:c>
      <x:c r="L1614" s="10" t="s">
        <x:v>357</x:v>
      </x:c>
      <x:c r="M1614" s="10" t="s">
        <x:v>340</x:v>
      </x:c>
      <x:c r="N1614" s="13">
        <x:v>0.11111111110000001</x:v>
      </x:c>
      <x:c r="O1614" s="13">
        <x:v>0.11111111110000001</x:v>
      </x:c>
      <x:c r="P1614" s="13">
        <x:v>1.2345679E-2</x:v>
      </x:c>
      <x:c r="Q1614" s="11" t="b">
        <x:v>0</x:v>
      </x:c>
      <x:c r="R1614" s="10"/>
      <x:c r="S1614" s="10"/>
      <x:c r="T1614" s="12" t="n">
        <x:f t="shared" ca="1" si="109">(COUNTIF($D$1595:$D$1621,"&lt;"&amp;D1614)+(COUNTIF($D$1595:$D$1621,"="&amp;D1614)-1)/2)/26*100</x:f>
        <x:v>61.53846153846154</x:v>
      </x:c>
      <x:c r="U1614" s="12" t="n">
        <x:f t="shared" ca="1" si="110">T1614*N1614</x:f>
        <x:v>6.837606836923078</x:v>
      </x:c>
      <x:c r="V1614" s="12" t="n">
        <x:f t="shared" ca="1" si="111">U1614/9</x:f>
        <x:v>0.7597340929914531</x:v>
      </x:c>
    </x:row>
    <x:row r="1615">
      <x:c r="A1615" s="10" t="s">
        <x:v>358</x:v>
      </x:c>
      <x:c r="B1615" s="10" t="s">
        <x:v>95</x:v>
      </x:c>
      <x:c r="C1615" s="10" t="s">
        <x:v>96</x:v>
      </x:c>
      <x:c r="D1615" s="12">
        <x:v>26.5</x:v>
      </x:c>
      <x:c r="E1615" s="10" t="s">
        <x:v>359</x:v>
      </x:c>
      <x:c r="F1615" s="10">
        <x:v>2023</x:v>
      </x:c>
      <x:c r="G1615" s="10" t="s">
        <x:v>51</x:v>
      </x:c>
      <x:c r="H1615" s="10" t="s">
        <x:v>360</x:v>
      </x:c>
      <x:c r="I1615" s="10" t="s">
        <x:v>361</x:v>
      </x:c>
      <x:c r="J1615" s="10" t="s">
        <x:v>360</x:v>
      </x:c>
      <x:c r="K1615" s="10" t="s">
        <x:v>54</x:v>
      </x:c>
      <x:c r="L1615" s="10" t="s">
        <x:v>357</x:v>
      </x:c>
      <x:c r="M1615" s="10" t="s">
        <x:v>340</x:v>
      </x:c>
      <x:c r="N1615" s="13">
        <x:v>0.11111111110000001</x:v>
      </x:c>
      <x:c r="O1615" s="13">
        <x:v>0.11111111110000001</x:v>
      </x:c>
      <x:c r="P1615" s="13">
        <x:v>1.2345679E-2</x:v>
      </x:c>
      <x:c r="Q1615" s="11" t="b">
        <x:v>0</x:v>
      </x:c>
      <x:c r="R1615" s="10"/>
      <x:c r="S1615" s="10"/>
      <x:c r="T1615" s="12" t="n">
        <x:f t="shared" ca="1" si="109">(COUNTIF($D$1595:$D$1621,"&lt;"&amp;D1615)+(COUNTIF($D$1595:$D$1621,"="&amp;D1615)-1)/2)/26*100</x:f>
        <x:v>50</x:v>
      </x:c>
      <x:c r="U1615" s="12" t="n">
        <x:f t="shared" ca="1" si="110">T1615*N1615</x:f>
        <x:v>5.555555555000001</x:v>
      </x:c>
      <x:c r="V1615" s="12" t="n">
        <x:f t="shared" ca="1" si="111">U1615/9</x:f>
        <x:v>0.6172839505555556</x:v>
      </x:c>
    </x:row>
    <x:row r="1616">
      <x:c r="A1616" s="10" t="s">
        <x:v>358</x:v>
      </x:c>
      <x:c r="B1616" s="10" t="s">
        <x:v>97</x:v>
      </x:c>
      <x:c r="C1616" s="10" t="s">
        <x:v>98</x:v>
      </x:c>
      <x:c r="D1616" s="12">
        <x:v>39.6</x:v>
      </x:c>
      <x:c r="E1616" s="10" t="s">
        <x:v>359</x:v>
      </x:c>
      <x:c r="F1616" s="10">
        <x:v>2023</x:v>
      </x:c>
      <x:c r="G1616" s="10" t="s">
        <x:v>51</x:v>
      </x:c>
      <x:c r="H1616" s="10" t="s">
        <x:v>360</x:v>
      </x:c>
      <x:c r="I1616" s="10" t="s">
        <x:v>361</x:v>
      </x:c>
      <x:c r="J1616" s="10" t="s">
        <x:v>360</x:v>
      </x:c>
      <x:c r="K1616" s="10" t="s">
        <x:v>54</x:v>
      </x:c>
      <x:c r="L1616" s="10" t="s">
        <x:v>357</x:v>
      </x:c>
      <x:c r="M1616" s="10" t="s">
        <x:v>340</x:v>
      </x:c>
      <x:c r="N1616" s="13">
        <x:v>0.11111111110000001</x:v>
      </x:c>
      <x:c r="O1616" s="13">
        <x:v>0.11111111110000001</x:v>
      </x:c>
      <x:c r="P1616" s="13">
        <x:v>1.2345679E-2</x:v>
      </x:c>
      <x:c r="Q1616" s="11" t="b">
        <x:v>0</x:v>
      </x:c>
      <x:c r="R1616" s="10"/>
      <x:c r="S1616" s="10"/>
      <x:c r="T1616" s="12" t="n">
        <x:f t="shared" ca="1" si="109">(COUNTIF($D$1595:$D$1621,"&lt;"&amp;D1616)+(COUNTIF($D$1595:$D$1621,"="&amp;D1616)-1)/2)/26*100</x:f>
        <x:v>92.3076923076923</x:v>
      </x:c>
      <x:c r="U1616" s="12" t="n">
        <x:f t="shared" ca="1" si="110">T1616*N1616</x:f>
        <x:v>10.256410255384615</x:v>
      </x:c>
      <x:c r="V1616" s="12" t="n">
        <x:f t="shared" ca="1" si="111">U1616/9</x:f>
        <x:v>1.1396011394871794</x:v>
      </x:c>
    </x:row>
    <x:row r="1617">
      <x:c r="A1617" s="10" t="s">
        <x:v>358</x:v>
      </x:c>
      <x:c r="B1617" s="10" t="s">
        <x:v>99</x:v>
      </x:c>
      <x:c r="C1617" s="10" t="s">
        <x:v>100</x:v>
      </x:c>
      <x:c r="D1617" s="12">
        <x:v>22.6</x:v>
      </x:c>
      <x:c r="E1617" s="10" t="s">
        <x:v>359</x:v>
      </x:c>
      <x:c r="F1617" s="10">
        <x:v>2023</x:v>
      </x:c>
      <x:c r="G1617" s="10" t="s">
        <x:v>51</x:v>
      </x:c>
      <x:c r="H1617" s="10" t="s">
        <x:v>360</x:v>
      </x:c>
      <x:c r="I1617" s="10" t="s">
        <x:v>361</x:v>
      </x:c>
      <x:c r="J1617" s="10" t="s">
        <x:v>360</x:v>
      </x:c>
      <x:c r="K1617" s="10" t="s">
        <x:v>54</x:v>
      </x:c>
      <x:c r="L1617" s="10" t="s">
        <x:v>357</x:v>
      </x:c>
      <x:c r="M1617" s="10" t="s">
        <x:v>340</x:v>
      </x:c>
      <x:c r="N1617" s="13">
        <x:v>0.11111111110000001</x:v>
      </x:c>
      <x:c r="O1617" s="13">
        <x:v>0.11111111110000001</x:v>
      </x:c>
      <x:c r="P1617" s="13">
        <x:v>1.2345679E-2</x:v>
      </x:c>
      <x:c r="Q1617" s="11" t="b">
        <x:v>0</x:v>
      </x:c>
      <x:c r="R1617" s="10"/>
      <x:c r="S1617" s="10"/>
      <x:c r="T1617" s="12" t="n">
        <x:f t="shared" ca="1" si="109">(COUNTIF($D$1595:$D$1621,"&lt;"&amp;D1617)+(COUNTIF($D$1595:$D$1621,"="&amp;D1617)-1)/2)/26*100</x:f>
        <x:v>42.30769230769231</x:v>
      </x:c>
      <x:c r="U1617" s="12" t="n">
        <x:f t="shared" ca="1" si="110">T1617*N1617</x:f>
        <x:v>4.700854700384616</x:v>
      </x:c>
      <x:c r="V1617" s="12" t="n">
        <x:f t="shared" ca="1" si="111">U1617/9</x:f>
        <x:v>0.5223171889316239</x:v>
      </x:c>
    </x:row>
    <x:row r="1618">
      <x:c r="A1618" s="10" t="s">
        <x:v>358</x:v>
      </x:c>
      <x:c r="B1618" s="10" t="s">
        <x:v>101</x:v>
      </x:c>
      <x:c r="C1618" s="10" t="s">
        <x:v>102</x:v>
      </x:c>
      <x:c r="D1618" s="12">
        <x:v>23.5</x:v>
      </x:c>
      <x:c r="E1618" s="10" t="s">
        <x:v>359</x:v>
      </x:c>
      <x:c r="F1618" s="10">
        <x:v>2023</x:v>
      </x:c>
      <x:c r="G1618" s="10" t="s">
        <x:v>51</x:v>
      </x:c>
      <x:c r="H1618" s="10" t="s">
        <x:v>360</x:v>
      </x:c>
      <x:c r="I1618" s="10" t="s">
        <x:v>361</x:v>
      </x:c>
      <x:c r="J1618" s="10" t="s">
        <x:v>360</x:v>
      </x:c>
      <x:c r="K1618" s="10" t="s">
        <x:v>54</x:v>
      </x:c>
      <x:c r="L1618" s="10" t="s">
        <x:v>357</x:v>
      </x:c>
      <x:c r="M1618" s="10" t="s">
        <x:v>340</x:v>
      </x:c>
      <x:c r="N1618" s="13">
        <x:v>0.11111111110000001</x:v>
      </x:c>
      <x:c r="O1618" s="13">
        <x:v>0.11111111110000001</x:v>
      </x:c>
      <x:c r="P1618" s="13">
        <x:v>1.2345679E-2</x:v>
      </x:c>
      <x:c r="Q1618" s="11" t="b">
        <x:v>0</x:v>
      </x:c>
      <x:c r="R1618" s="10"/>
      <x:c r="S1618" s="10"/>
      <x:c r="T1618" s="12" t="n">
        <x:f t="shared" ca="1" si="109">(COUNTIF($D$1595:$D$1621,"&lt;"&amp;D1618)+(COUNTIF($D$1595:$D$1621,"="&amp;D1618)-1)/2)/26*100</x:f>
        <x:v>46.15384615384615</x:v>
      </x:c>
      <x:c r="U1618" s="12" t="n">
        <x:f t="shared" ca="1" si="110">T1618*N1618</x:f>
        <x:v>5.128205127692308</x:v>
      </x:c>
      <x:c r="V1618" s="12" t="n">
        <x:f t="shared" ca="1" si="111">U1618/9</x:f>
        <x:v>0.5698005697435897</x:v>
      </x:c>
    </x:row>
    <x:row r="1619">
      <x:c r="A1619" s="10" t="s">
        <x:v>358</x:v>
      </x:c>
      <x:c r="B1619" s="10" t="s">
        <x:v>103</x:v>
      </x:c>
      <x:c r="C1619" s="10" t="s">
        <x:v>104</x:v>
      </x:c>
      <x:c r="D1619" s="12">
        <x:v>15.3</x:v>
      </x:c>
      <x:c r="E1619" s="10" t="s">
        <x:v>359</x:v>
      </x:c>
      <x:c r="F1619" s="10">
        <x:v>2023</x:v>
      </x:c>
      <x:c r="G1619" s="10" t="s">
        <x:v>51</x:v>
      </x:c>
      <x:c r="H1619" s="10" t="s">
        <x:v>360</x:v>
      </x:c>
      <x:c r="I1619" s="10" t="s">
        <x:v>361</x:v>
      </x:c>
      <x:c r="J1619" s="10" t="s">
        <x:v>360</x:v>
      </x:c>
      <x:c r="K1619" s="10" t="s">
        <x:v>54</x:v>
      </x:c>
      <x:c r="L1619" s="10" t="s">
        <x:v>357</x:v>
      </x:c>
      <x:c r="M1619" s="10" t="s">
        <x:v>340</x:v>
      </x:c>
      <x:c r="N1619" s="13">
        <x:v>0.11111111110000001</x:v>
      </x:c>
      <x:c r="O1619" s="13">
        <x:v>0.11111111110000001</x:v>
      </x:c>
      <x:c r="P1619" s="13">
        <x:v>1.2345679E-2</x:v>
      </x:c>
      <x:c r="Q1619" s="11" t="b">
        <x:v>0</x:v>
      </x:c>
      <x:c r="R1619" s="10"/>
      <x:c r="S1619" s="10"/>
      <x:c r="T1619" s="12" t="n">
        <x:f t="shared" ca="1" si="109">(COUNTIF($D$1595:$D$1621,"&lt;"&amp;D1619)+(COUNTIF($D$1595:$D$1621,"="&amp;D1619)-1)/2)/26*100</x:f>
        <x:v>7.6923076923076925</x:v>
      </x:c>
      <x:c r="U1619" s="12" t="n">
        <x:f t="shared" ca="1" si="110">T1619*N1619</x:f>
        <x:v>0.8547008546153847</x:v>
      </x:c>
      <x:c r="V1619" s="12" t="n">
        <x:f t="shared" ca="1" si="111">U1619/9</x:f>
        <x:v>0.09496676162393164</x:v>
      </x:c>
    </x:row>
    <x:row r="1620">
      <x:c r="A1620" s="10" t="s">
        <x:v>358</x:v>
      </x:c>
      <x:c r="B1620" s="10" t="s">
        <x:v>105</x:v>
      </x:c>
      <x:c r="C1620" s="10" t="s">
        <x:v>106</x:v>
      </x:c>
      <x:c r="D1620" s="12">
        <x:v>40.5</x:v>
      </x:c>
      <x:c r="E1620" s="10" t="s">
        <x:v>359</x:v>
      </x:c>
      <x:c r="F1620" s="10">
        <x:v>2023</x:v>
      </x:c>
      <x:c r="G1620" s="10" t="s">
        <x:v>51</x:v>
      </x:c>
      <x:c r="H1620" s="10" t="s">
        <x:v>360</x:v>
      </x:c>
      <x:c r="I1620" s="10" t="s">
        <x:v>361</x:v>
      </x:c>
      <x:c r="J1620" s="10" t="s">
        <x:v>360</x:v>
      </x:c>
      <x:c r="K1620" s="10" t="s">
        <x:v>54</x:v>
      </x:c>
      <x:c r="L1620" s="10" t="s">
        <x:v>357</x:v>
      </x:c>
      <x:c r="M1620" s="10" t="s">
        <x:v>340</x:v>
      </x:c>
      <x:c r="N1620" s="13">
        <x:v>0.11111111110000001</x:v>
      </x:c>
      <x:c r="O1620" s="13">
        <x:v>0.11111111110000001</x:v>
      </x:c>
      <x:c r="P1620" s="13">
        <x:v>1.2345679E-2</x:v>
      </x:c>
      <x:c r="Q1620" s="11" t="b">
        <x:v>0</x:v>
      </x:c>
      <x:c r="R1620" s="10"/>
      <x:c r="S1620" s="10"/>
      <x:c r="T1620" s="12" t="n">
        <x:f t="shared" ca="1" si="109">(COUNTIF($D$1595:$D$1621,"&lt;"&amp;D1620)+(COUNTIF($D$1595:$D$1621,"="&amp;D1620)-1)/2)/26*100</x:f>
        <x:v>96.15384615384616</x:v>
      </x:c>
      <x:c r="U1620" s="12" t="n">
        <x:f t="shared" ca="1" si="110">T1620*N1620</x:f>
        <x:v>10.68376068269231</x:v>
      </x:c>
      <x:c r="V1620" s="12" t="n">
        <x:f t="shared" ca="1" si="111">U1620/9</x:f>
        <x:v>1.1870845202991456</x:v>
      </x:c>
    </x:row>
    <x:row r="1621">
      <x:c r="A1621" s="10" t="s">
        <x:v>358</x:v>
      </x:c>
      <x:c r="B1621" s="10" t="s">
        <x:v>107</x:v>
      </x:c>
      <x:c r="C1621" s="10" t="s">
        <x:v>108</x:v>
      </x:c>
      <x:c r="D1621" s="12">
        <x:v>37.4</x:v>
      </x:c>
      <x:c r="E1621" s="10" t="s">
        <x:v>359</x:v>
      </x:c>
      <x:c r="F1621" s="10">
        <x:v>2023</x:v>
      </x:c>
      <x:c r="G1621" s="10" t="s">
        <x:v>51</x:v>
      </x:c>
      <x:c r="H1621" s="10" t="s">
        <x:v>360</x:v>
      </x:c>
      <x:c r="I1621" s="10" t="s">
        <x:v>361</x:v>
      </x:c>
      <x:c r="J1621" s="10" t="s">
        <x:v>360</x:v>
      </x:c>
      <x:c r="K1621" s="10" t="s">
        <x:v>54</x:v>
      </x:c>
      <x:c r="L1621" s="10" t="s">
        <x:v>357</x:v>
      </x:c>
      <x:c r="M1621" s="10" t="s">
        <x:v>340</x:v>
      </x:c>
      <x:c r="N1621" s="13">
        <x:v>0.11111111110000001</x:v>
      </x:c>
      <x:c r="O1621" s="13">
        <x:v>0.11111111110000001</x:v>
      </x:c>
      <x:c r="P1621" s="13">
        <x:v>1.2345679E-2</x:v>
      </x:c>
      <x:c r="Q1621" s="11" t="b">
        <x:v>0</x:v>
      </x:c>
      <x:c r="R1621" s="10"/>
      <x:c r="S1621" s="10"/>
      <x:c r="T1621" s="12" t="n">
        <x:f t="shared" ca="1" si="109">(COUNTIF($D$1595:$D$1621,"&lt;"&amp;D1621)+(COUNTIF($D$1595:$D$1621,"="&amp;D1621)-1)/2)/26*100</x:f>
        <x:v>73.07692307692307</x:v>
      </x:c>
      <x:c r="U1621" s="12" t="n">
        <x:f t="shared" ca="1" si="110">T1621*N1621</x:f>
        <x:v>8.119658118846154</x:v>
      </x:c>
      <x:c r="V1621" s="12" t="n">
        <x:f t="shared" ca="1" si="111">U1621/9</x:f>
        <x:v>0.9021842354273504</x:v>
      </x:c>
    </x:row>
    <x:row r="1622">
      <x:c r="A1622" s="10" t="s">
        <x:v>362</x:v>
      </x:c>
      <x:c r="B1622" s="10" t="s">
        <x:v>48</x:v>
      </x:c>
      <x:c r="C1622" s="10" t="s">
        <x:v>49</x:v>
      </x:c>
      <x:c r="D1622" s="12">
        <x:v>17.948717948700001</x:v>
      </x:c>
      <x:c r="E1622" s="10" t="s">
        <x:v>363</x:v>
      </x:c>
      <x:c r="F1622" s="10" t="s">
        <x:v>364</x:v>
      </x:c>
      <x:c r="G1622" s="10"/>
      <x:c r="H1622" s="10" t="s">
        <x:v>365</x:v>
      </x:c>
      <x:c r="I1622" s="10" t="s">
        <x:v>366</x:v>
      </x:c>
      <x:c r="J1622" s="10" t="s">
        <x:v>365</x:v>
      </x:c>
      <x:c r="K1622" s="10" t="s">
        <x:v>54</x:v>
      </x:c>
      <x:c r="L1622" s="10" t="s">
        <x:v>357</x:v>
      </x:c>
      <x:c r="M1622" s="10" t="s">
        <x:v>340</x:v>
      </x:c>
      <x:c r="N1622" s="13">
        <x:v>0.11111111110000001</x:v>
      </x:c>
      <x:c r="O1622" s="13">
        <x:v>0.11111111110000001</x:v>
      </x:c>
      <x:c r="P1622" s="13">
        <x:v>1.2345679E-2</x:v>
      </x:c>
      <x:c r="Q1622" s="11" t="b">
        <x:v>0</x:v>
      </x:c>
      <x:c r="R1622" s="10"/>
      <x:c r="S1622" s="10" t="s">
        <x:v>367</x:v>
      </x:c>
      <x:c r="T1622" s="12" t="n">
        <x:f t="shared" ref="T1622:T1648" ca="1" si="112">(COUNTIF($D$1622:$D$1648,"&lt;"&amp;D1622)+(COUNTIF($D$1622:$D$1648,"="&amp;D1622)-1)/2)/26*100</x:f>
        <x:v>34.61538461538461</x:v>
      </x:c>
      <x:c r="U1622" s="12" t="n">
        <x:f t="shared" ca="1" si="110">T1622*N1622</x:f>
        <x:v>3.846153845769231</x:v>
      </x:c>
      <x:c r="V1622" s="12" t="n">
        <x:f t="shared" ca="1" si="111">U1622/9</x:f>
        <x:v>0.4273504273076923</x:v>
      </x:c>
    </x:row>
    <x:row r="1623">
      <x:c r="A1623" s="10" t="s">
        <x:v>362</x:v>
      </x:c>
      <x:c r="B1623" s="10" t="s">
        <x:v>57</x:v>
      </x:c>
      <x:c r="C1623" s="10" t="s">
        <x:v>58</x:v>
      </x:c>
      <x:c r="D1623" s="12">
        <x:v>4.3010752688</x:v>
      </x:c>
      <x:c r="E1623" s="10" t="s">
        <x:v>363</x:v>
      </x:c>
      <x:c r="F1623" s="10" t="s">
        <x:v>364</x:v>
      </x:c>
      <x:c r="G1623" s="10"/>
      <x:c r="H1623" s="10" t="s">
        <x:v>365</x:v>
      </x:c>
      <x:c r="I1623" s="10" t="s">
        <x:v>366</x:v>
      </x:c>
      <x:c r="J1623" s="10" t="s">
        <x:v>365</x:v>
      </x:c>
      <x:c r="K1623" s="10" t="s">
        <x:v>54</x:v>
      </x:c>
      <x:c r="L1623" s="10" t="s">
        <x:v>357</x:v>
      </x:c>
      <x:c r="M1623" s="10" t="s">
        <x:v>340</x:v>
      </x:c>
      <x:c r="N1623" s="13">
        <x:v>0.11111111110000001</x:v>
      </x:c>
      <x:c r="O1623" s="13">
        <x:v>0.11111111110000001</x:v>
      </x:c>
      <x:c r="P1623" s="13">
        <x:v>1.2345679E-2</x:v>
      </x:c>
      <x:c r="Q1623" s="11" t="b">
        <x:v>0</x:v>
      </x:c>
      <x:c r="R1623" s="10"/>
      <x:c r="S1623" s="10" t="s">
        <x:v>367</x:v>
      </x:c>
      <x:c r="T1623" s="12" t="n">
        <x:f t="shared" ca="1" si="112">(COUNTIF($D$1622:$D$1648,"&lt;"&amp;D1623)+(COUNTIF($D$1622:$D$1648,"="&amp;D1623)-1)/2)/26*100</x:f>
        <x:v>0</x:v>
      </x:c>
      <x:c r="U1623" s="12" t="n">
        <x:f t="shared" ca="1" si="110">T1623*N1623</x:f>
        <x:v>0</x:v>
      </x:c>
      <x:c r="V1623" s="12" t="n">
        <x:f t="shared" ca="1" si="111">U1623/9</x:f>
        <x:v>0</x:v>
      </x:c>
    </x:row>
    <x:row r="1624">
      <x:c r="A1624" s="10" t="s">
        <x:v>362</x:v>
      </x:c>
      <x:c r="B1624" s="10" t="s">
        <x:v>59</x:v>
      </x:c>
      <x:c r="C1624" s="10" t="s">
        <x:v>60</x:v>
      </x:c>
      <x:c r="D1624" s="12">
        <x:v>12.2340425532</x:v>
      </x:c>
      <x:c r="E1624" s="10" t="s">
        <x:v>363</x:v>
      </x:c>
      <x:c r="F1624" s="10" t="s">
        <x:v>364</x:v>
      </x:c>
      <x:c r="G1624" s="10"/>
      <x:c r="H1624" s="10" t="s">
        <x:v>365</x:v>
      </x:c>
      <x:c r="I1624" s="10" t="s">
        <x:v>366</x:v>
      </x:c>
      <x:c r="J1624" s="10" t="s">
        <x:v>365</x:v>
      </x:c>
      <x:c r="K1624" s="10" t="s">
        <x:v>54</x:v>
      </x:c>
      <x:c r="L1624" s="10" t="s">
        <x:v>357</x:v>
      </x:c>
      <x:c r="M1624" s="10" t="s">
        <x:v>340</x:v>
      </x:c>
      <x:c r="N1624" s="13">
        <x:v>0.11111111110000001</x:v>
      </x:c>
      <x:c r="O1624" s="13">
        <x:v>0.11111111110000001</x:v>
      </x:c>
      <x:c r="P1624" s="13">
        <x:v>1.2345679E-2</x:v>
      </x:c>
      <x:c r="Q1624" s="11" t="b">
        <x:v>0</x:v>
      </x:c>
      <x:c r="R1624" s="10"/>
      <x:c r="S1624" s="10" t="s">
        <x:v>367</x:v>
      </x:c>
      <x:c r="T1624" s="12" t="n">
        <x:f t="shared" ca="1" si="112">(COUNTIF($D$1622:$D$1648,"&lt;"&amp;D1624)+(COUNTIF($D$1622:$D$1648,"="&amp;D1624)-1)/2)/26*100</x:f>
        <x:v>23.076923076923077</x:v>
      </x:c>
      <x:c r="U1624" s="12" t="n">
        <x:f t="shared" ca="1" si="110">T1624*N1624</x:f>
        <x:v>2.564102563846154</x:v>
      </x:c>
      <x:c r="V1624" s="12" t="n">
        <x:f t="shared" ca="1" si="111">U1624/9</x:f>
        <x:v>0.28490028487179486</x:v>
      </x:c>
    </x:row>
    <x:row r="1625">
      <x:c r="A1625" s="10" t="s">
        <x:v>362</x:v>
      </x:c>
      <x:c r="B1625" s="10" t="s">
        <x:v>61</x:v>
      </x:c>
      <x:c r="C1625" s="10" t="s">
        <x:v>62</x:v>
      </x:c>
      <x:c r="D1625" s="12">
        <x:v>45.238095238100001</x:v>
      </x:c>
      <x:c r="E1625" s="10" t="s">
        <x:v>363</x:v>
      </x:c>
      <x:c r="F1625" s="10" t="s">
        <x:v>364</x:v>
      </x:c>
      <x:c r="G1625" s="10"/>
      <x:c r="H1625" s="10" t="s">
        <x:v>365</x:v>
      </x:c>
      <x:c r="I1625" s="10" t="s">
        <x:v>366</x:v>
      </x:c>
      <x:c r="J1625" s="10" t="s">
        <x:v>365</x:v>
      </x:c>
      <x:c r="K1625" s="10" t="s">
        <x:v>54</x:v>
      </x:c>
      <x:c r="L1625" s="10" t="s">
        <x:v>357</x:v>
      </x:c>
      <x:c r="M1625" s="10" t="s">
        <x:v>340</x:v>
      </x:c>
      <x:c r="N1625" s="13">
        <x:v>0.11111111110000001</x:v>
      </x:c>
      <x:c r="O1625" s="13">
        <x:v>0.11111111110000001</x:v>
      </x:c>
      <x:c r="P1625" s="13">
        <x:v>1.2345679E-2</x:v>
      </x:c>
      <x:c r="Q1625" s="11" t="b">
        <x:v>0</x:v>
      </x:c>
      <x:c r="R1625" s="10"/>
      <x:c r="S1625" s="10" t="s">
        <x:v>367</x:v>
      </x:c>
      <x:c r="T1625" s="12" t="n">
        <x:f t="shared" ca="1" si="112">(COUNTIF($D$1622:$D$1648,"&lt;"&amp;D1625)+(COUNTIF($D$1622:$D$1648,"="&amp;D1625)-1)/2)/26*100</x:f>
        <x:v>88.46153846153845</x:v>
      </x:c>
      <x:c r="U1625" s="12" t="n">
        <x:f t="shared" ca="1" si="110">T1625*N1625</x:f>
        <x:v>9.829059828076923</x:v>
      </x:c>
      <x:c r="V1625" s="12" t="n">
        <x:f t="shared" ca="1" si="111">U1625/9</x:f>
        <x:v>1.0921177586752138</x:v>
      </x:c>
    </x:row>
    <x:row r="1626">
      <x:c r="A1626" s="10" t="s">
        <x:v>362</x:v>
      </x:c>
      <x:c r="B1626" s="10" t="s">
        <x:v>63</x:v>
      </x:c>
      <x:c r="C1626" s="10" t="s">
        <x:v>64</x:v>
      </x:c>
      <x:c r="D1626" s="12">
        <x:v>19.354838709700001</x:v>
      </x:c>
      <x:c r="E1626" s="10" t="s">
        <x:v>363</x:v>
      </x:c>
      <x:c r="F1626" s="10" t="s">
        <x:v>364</x:v>
      </x:c>
      <x:c r="G1626" s="10"/>
      <x:c r="H1626" s="10" t="s">
        <x:v>365</x:v>
      </x:c>
      <x:c r="I1626" s="10" t="s">
        <x:v>366</x:v>
      </x:c>
      <x:c r="J1626" s="10" t="s">
        <x:v>365</x:v>
      </x:c>
      <x:c r="K1626" s="10" t="s">
        <x:v>54</x:v>
      </x:c>
      <x:c r="L1626" s="10" t="s">
        <x:v>357</x:v>
      </x:c>
      <x:c r="M1626" s="10" t="s">
        <x:v>340</x:v>
      </x:c>
      <x:c r="N1626" s="13">
        <x:v>0.11111111110000001</x:v>
      </x:c>
      <x:c r="O1626" s="13">
        <x:v>0.11111111110000001</x:v>
      </x:c>
      <x:c r="P1626" s="13">
        <x:v>1.2345679E-2</x:v>
      </x:c>
      <x:c r="Q1626" s="11" t="b">
        <x:v>0</x:v>
      </x:c>
      <x:c r="R1626" s="10"/>
      <x:c r="S1626" s="10" t="s">
        <x:v>367</x:v>
      </x:c>
      <x:c r="T1626" s="12" t="n">
        <x:f t="shared" ca="1" si="112">(COUNTIF($D$1622:$D$1648,"&lt;"&amp;D1626)+(COUNTIF($D$1622:$D$1648,"="&amp;D1626)-1)/2)/26*100</x:f>
        <x:v>38.46153846153847</x:v>
      </x:c>
      <x:c r="U1626" s="12" t="n">
        <x:f t="shared" ca="1" si="110">T1626*N1626</x:f>
        <x:v>4.273504273076924</x:v>
      </x:c>
      <x:c r="V1626" s="12" t="n">
        <x:f t="shared" ca="1" si="111">U1626/9</x:f>
        <x:v>0.4748338081196582</x:v>
      </x:c>
    </x:row>
    <x:row r="1627">
      <x:c r="A1627" s="10" t="s">
        <x:v>362</x:v>
      </x:c>
      <x:c r="B1627" s="10" t="s">
        <x:v>65</x:v>
      </x:c>
      <x:c r="C1627" s="10" t="s">
        <x:v>66</x:v>
      </x:c>
      <x:c r="D1627" s="12">
        <x:v>29.743589743600001</x:v>
      </x:c>
      <x:c r="E1627" s="10" t="s">
        <x:v>363</x:v>
      </x:c>
      <x:c r="F1627" s="10" t="s">
        <x:v>364</x:v>
      </x:c>
      <x:c r="G1627" s="10"/>
      <x:c r="H1627" s="10" t="s">
        <x:v>365</x:v>
      </x:c>
      <x:c r="I1627" s="10" t="s">
        <x:v>366</x:v>
      </x:c>
      <x:c r="J1627" s="10" t="s">
        <x:v>365</x:v>
      </x:c>
      <x:c r="K1627" s="10" t="s">
        <x:v>54</x:v>
      </x:c>
      <x:c r="L1627" s="10" t="s">
        <x:v>357</x:v>
      </x:c>
      <x:c r="M1627" s="10" t="s">
        <x:v>340</x:v>
      </x:c>
      <x:c r="N1627" s="13">
        <x:v>0.11111111110000001</x:v>
      </x:c>
      <x:c r="O1627" s="13">
        <x:v>0.11111111110000001</x:v>
      </x:c>
      <x:c r="P1627" s="13">
        <x:v>1.2345679E-2</x:v>
      </x:c>
      <x:c r="Q1627" s="11" t="b">
        <x:v>0</x:v>
      </x:c>
      <x:c r="R1627" s="10"/>
      <x:c r="S1627" s="10" t="s">
        <x:v>367</x:v>
      </x:c>
      <x:c r="T1627" s="12" t="n">
        <x:f t="shared" ca="1" si="112">(COUNTIF($D$1622:$D$1648,"&lt;"&amp;D1627)+(COUNTIF($D$1622:$D$1648,"="&amp;D1627)-1)/2)/26*100</x:f>
        <x:v>65.38461538461539</x:v>
      </x:c>
      <x:c r="U1627" s="12" t="n">
        <x:f t="shared" ca="1" si="110">T1627*N1627</x:f>
        <x:v>7.26495726423077</x:v>
      </x:c>
      <x:c r="V1627" s="12" t="n">
        <x:f t="shared" ca="1" si="111">U1627/9</x:f>
        <x:v>0.8072174738034188</x:v>
      </x:c>
    </x:row>
    <x:row r="1628">
      <x:c r="A1628" s="10" t="s">
        <x:v>362</x:v>
      </x:c>
      <x:c r="B1628" s="10" t="s">
        <x:v>67</x:v>
      </x:c>
      <x:c r="C1628" s="10" t="s">
        <x:v>68</x:v>
      </x:c>
      <x:c r="D1628" s="12">
        <x:v>5.4054054053999998</x:v>
      </x:c>
      <x:c r="E1628" s="10" t="s">
        <x:v>363</x:v>
      </x:c>
      <x:c r="F1628" s="10" t="s">
        <x:v>364</x:v>
      </x:c>
      <x:c r="G1628" s="10"/>
      <x:c r="H1628" s="10" t="s">
        <x:v>365</x:v>
      </x:c>
      <x:c r="I1628" s="10" t="s">
        <x:v>366</x:v>
      </x:c>
      <x:c r="J1628" s="10" t="s">
        <x:v>365</x:v>
      </x:c>
      <x:c r="K1628" s="10" t="s">
        <x:v>54</x:v>
      </x:c>
      <x:c r="L1628" s="10" t="s">
        <x:v>357</x:v>
      </x:c>
      <x:c r="M1628" s="10" t="s">
        <x:v>340</x:v>
      </x:c>
      <x:c r="N1628" s="13">
        <x:v>0.11111111110000001</x:v>
      </x:c>
      <x:c r="O1628" s="13">
        <x:v>0.11111111110000001</x:v>
      </x:c>
      <x:c r="P1628" s="13">
        <x:v>1.2345679E-2</x:v>
      </x:c>
      <x:c r="Q1628" s="11" t="b">
        <x:v>0</x:v>
      </x:c>
      <x:c r="R1628" s="10"/>
      <x:c r="S1628" s="10" t="s">
        <x:v>367</x:v>
      </x:c>
      <x:c r="T1628" s="12" t="n">
        <x:f t="shared" ca="1" si="112">(COUNTIF($D$1622:$D$1648,"&lt;"&amp;D1628)+(COUNTIF($D$1622:$D$1648,"="&amp;D1628)-1)/2)/26*100</x:f>
        <x:v>3.8461538461538463</x:v>
      </x:c>
      <x:c r="U1628" s="12" t="n">
        <x:f t="shared" ca="1" si="110">T1628*N1628</x:f>
        <x:v>0.42735042730769235</x:v>
      </x:c>
      <x:c r="V1628" s="12" t="n">
        <x:f t="shared" ca="1" si="111">U1628/9</x:f>
        <x:v>0.04748338081196582</x:v>
      </x:c>
    </x:row>
    <x:row r="1629">
      <x:c r="A1629" s="10" t="s">
        <x:v>362</x:v>
      </x:c>
      <x:c r="B1629" s="10" t="s">
        <x:v>69</x:v>
      </x:c>
      <x:c r="C1629" s="10" t="s">
        <x:v>70</x:v>
      </x:c>
      <x:c r="D1629" s="12">
        <x:v>56.666666666700003</x:v>
      </x:c>
      <x:c r="E1629" s="10" t="s">
        <x:v>363</x:v>
      </x:c>
      <x:c r="F1629" s="10" t="s">
        <x:v>364</x:v>
      </x:c>
      <x:c r="G1629" s="10"/>
      <x:c r="H1629" s="10" t="s">
        <x:v>365</x:v>
      </x:c>
      <x:c r="I1629" s="10" t="s">
        <x:v>366</x:v>
      </x:c>
      <x:c r="J1629" s="10" t="s">
        <x:v>365</x:v>
      </x:c>
      <x:c r="K1629" s="10" t="s">
        <x:v>54</x:v>
      </x:c>
      <x:c r="L1629" s="10" t="s">
        <x:v>357</x:v>
      </x:c>
      <x:c r="M1629" s="10" t="s">
        <x:v>340</x:v>
      </x:c>
      <x:c r="N1629" s="13">
        <x:v>0.11111111110000001</x:v>
      </x:c>
      <x:c r="O1629" s="13">
        <x:v>0.11111111110000001</x:v>
      </x:c>
      <x:c r="P1629" s="13">
        <x:v>1.2345679E-2</x:v>
      </x:c>
      <x:c r="Q1629" s="11" t="b">
        <x:v>0</x:v>
      </x:c>
      <x:c r="R1629" s="10"/>
      <x:c r="S1629" s="10" t="s">
        <x:v>367</x:v>
      </x:c>
      <x:c r="T1629" s="12" t="n">
        <x:f t="shared" ca="1" si="112">(COUNTIF($D$1622:$D$1648,"&lt;"&amp;D1629)+(COUNTIF($D$1622:$D$1648,"="&amp;D1629)-1)/2)/26*100</x:f>
        <x:v>96.15384615384616</x:v>
      </x:c>
      <x:c r="U1629" s="12" t="n">
        <x:f t="shared" ca="1" si="110">T1629*N1629</x:f>
        <x:v>10.68376068269231</x:v>
      </x:c>
      <x:c r="V1629" s="12" t="n">
        <x:f t="shared" ca="1" si="111">U1629/9</x:f>
        <x:v>1.1870845202991456</x:v>
      </x:c>
    </x:row>
    <x:row r="1630">
      <x:c r="A1630" s="10" t="s">
        <x:v>362</x:v>
      </x:c>
      <x:c r="B1630" s="10" t="s">
        <x:v>71</x:v>
      </x:c>
      <x:c r="C1630" s="10" t="s">
        <x:v>72</x:v>
      </x:c>
      <x:c r="D1630" s="12">
        <x:v>48.314606741600002</x:v>
      </x:c>
      <x:c r="E1630" s="10" t="s">
        <x:v>363</x:v>
      </x:c>
      <x:c r="F1630" s="10" t="s">
        <x:v>364</x:v>
      </x:c>
      <x:c r="G1630" s="10"/>
      <x:c r="H1630" s="10" t="s">
        <x:v>365</x:v>
      </x:c>
      <x:c r="I1630" s="10" t="s">
        <x:v>366</x:v>
      </x:c>
      <x:c r="J1630" s="10" t="s">
        <x:v>365</x:v>
      </x:c>
      <x:c r="K1630" s="10" t="s">
        <x:v>54</x:v>
      </x:c>
      <x:c r="L1630" s="10" t="s">
        <x:v>357</x:v>
      </x:c>
      <x:c r="M1630" s="10" t="s">
        <x:v>340</x:v>
      </x:c>
      <x:c r="N1630" s="13">
        <x:v>0.11111111110000001</x:v>
      </x:c>
      <x:c r="O1630" s="13">
        <x:v>0.11111111110000001</x:v>
      </x:c>
      <x:c r="P1630" s="13">
        <x:v>1.2345679E-2</x:v>
      </x:c>
      <x:c r="Q1630" s="11" t="b">
        <x:v>0</x:v>
      </x:c>
      <x:c r="R1630" s="10"/>
      <x:c r="S1630" s="10" t="s">
        <x:v>367</x:v>
      </x:c>
      <x:c r="T1630" s="12" t="n">
        <x:f t="shared" ca="1" si="112">(COUNTIF($D$1622:$D$1648,"&lt;"&amp;D1630)+(COUNTIF($D$1622:$D$1648,"="&amp;D1630)-1)/2)/26*100</x:f>
        <x:v>92.3076923076923</x:v>
      </x:c>
      <x:c r="U1630" s="12" t="n">
        <x:f t="shared" ca="1" si="110">T1630*N1630</x:f>
        <x:v>10.256410255384615</x:v>
      </x:c>
      <x:c r="V1630" s="12" t="n">
        <x:f t="shared" ca="1" si="111">U1630/9</x:f>
        <x:v>1.1396011394871794</x:v>
      </x:c>
    </x:row>
    <x:row r="1631">
      <x:c r="A1631" s="10" t="s">
        <x:v>362</x:v>
      </x:c>
      <x:c r="B1631" s="10" t="s">
        <x:v>73</x:v>
      </x:c>
      <x:c r="C1631" s="10" t="s">
        <x:v>74</x:v>
      </x:c>
      <x:c r="D1631" s="12">
        <x:v>8.9068825911000005</x:v>
      </x:c>
      <x:c r="E1631" s="10" t="s">
        <x:v>363</x:v>
      </x:c>
      <x:c r="F1631" s="10" t="s">
        <x:v>364</x:v>
      </x:c>
      <x:c r="G1631" s="10"/>
      <x:c r="H1631" s="10" t="s">
        <x:v>365</x:v>
      </x:c>
      <x:c r="I1631" s="10" t="s">
        <x:v>366</x:v>
      </x:c>
      <x:c r="J1631" s="10" t="s">
        <x:v>365</x:v>
      </x:c>
      <x:c r="K1631" s="10" t="s">
        <x:v>54</x:v>
      </x:c>
      <x:c r="L1631" s="10" t="s">
        <x:v>357</x:v>
      </x:c>
      <x:c r="M1631" s="10" t="s">
        <x:v>340</x:v>
      </x:c>
      <x:c r="N1631" s="13">
        <x:v>0.11111111110000001</x:v>
      </x:c>
      <x:c r="O1631" s="13">
        <x:v>0.11111111110000001</x:v>
      </x:c>
      <x:c r="P1631" s="13">
        <x:v>1.2345679E-2</x:v>
      </x:c>
      <x:c r="Q1631" s="11" t="b">
        <x:v>0</x:v>
      </x:c>
      <x:c r="R1631" s="10"/>
      <x:c r="S1631" s="10" t="s">
        <x:v>367</x:v>
      </x:c>
      <x:c r="T1631" s="12" t="n">
        <x:f t="shared" ca="1" si="112">(COUNTIF($D$1622:$D$1648,"&lt;"&amp;D1631)+(COUNTIF($D$1622:$D$1648,"="&amp;D1631)-1)/2)/26*100</x:f>
        <x:v>7.6923076923076925</x:v>
      </x:c>
      <x:c r="U1631" s="12" t="n">
        <x:f t="shared" ca="1" si="110">T1631*N1631</x:f>
        <x:v>0.8547008546153847</x:v>
      </x:c>
      <x:c r="V1631" s="12" t="n">
        <x:f t="shared" ca="1" si="111">U1631/9</x:f>
        <x:v>0.09496676162393164</x:v>
      </x:c>
    </x:row>
    <x:row r="1632">
      <x:c r="A1632" s="10" t="s">
        <x:v>362</x:v>
      </x:c>
      <x:c r="B1632" s="10" t="s">
        <x:v>75</x:v>
      </x:c>
      <x:c r="C1632" s="10" t="s">
        <x:v>76</x:v>
      </x:c>
      <x:c r="D1632" s="12">
        <x:v>31.868131868100001</x:v>
      </x:c>
      <x:c r="E1632" s="10" t="s">
        <x:v>363</x:v>
      </x:c>
      <x:c r="F1632" s="10" t="s">
        <x:v>364</x:v>
      </x:c>
      <x:c r="G1632" s="10"/>
      <x:c r="H1632" s="10" t="s">
        <x:v>365</x:v>
      </x:c>
      <x:c r="I1632" s="10" t="s">
        <x:v>366</x:v>
      </x:c>
      <x:c r="J1632" s="10" t="s">
        <x:v>365</x:v>
      </x:c>
      <x:c r="K1632" s="10" t="s">
        <x:v>54</x:v>
      </x:c>
      <x:c r="L1632" s="10" t="s">
        <x:v>357</x:v>
      </x:c>
      <x:c r="M1632" s="10" t="s">
        <x:v>340</x:v>
      </x:c>
      <x:c r="N1632" s="13">
        <x:v>0.11111111110000001</x:v>
      </x:c>
      <x:c r="O1632" s="13">
        <x:v>0.11111111110000001</x:v>
      </x:c>
      <x:c r="P1632" s="13">
        <x:v>1.2345679E-2</x:v>
      </x:c>
      <x:c r="Q1632" s="11" t="b">
        <x:v>0</x:v>
      </x:c>
      <x:c r="R1632" s="10"/>
      <x:c r="S1632" s="10" t="s">
        <x:v>367</x:v>
      </x:c>
      <x:c r="T1632" s="12" t="n">
        <x:f t="shared" ca="1" si="112">(COUNTIF($D$1622:$D$1648,"&lt;"&amp;D1632)+(COUNTIF($D$1622:$D$1648,"="&amp;D1632)-1)/2)/26*100</x:f>
        <x:v>69.23076923076923</x:v>
      </x:c>
      <x:c r="U1632" s="12" t="n">
        <x:f t="shared" ca="1" si="110">T1632*N1632</x:f>
        <x:v>7.692307691538462</x:v>
      </x:c>
      <x:c r="V1632" s="12" t="n">
        <x:f t="shared" ca="1" si="111">U1632/9</x:f>
        <x:v>0.8547008546153846</x:v>
      </x:c>
    </x:row>
    <x:row r="1633">
      <x:c r="A1633" s="10" t="s">
        <x:v>362</x:v>
      </x:c>
      <x:c r="B1633" s="10" t="s">
        <x:v>77</x:v>
      </x:c>
      <x:c r="C1633" s="10" t="s">
        <x:v>78</x:v>
      </x:c>
      <x:c r="D1633" s="12">
        <x:v>20.202020202</x:v>
      </x:c>
      <x:c r="E1633" s="10" t="s">
        <x:v>363</x:v>
      </x:c>
      <x:c r="F1633" s="10" t="s">
        <x:v>364</x:v>
      </x:c>
      <x:c r="G1633" s="10"/>
      <x:c r="H1633" s="10" t="s">
        <x:v>365</x:v>
      </x:c>
      <x:c r="I1633" s="10" t="s">
        <x:v>366</x:v>
      </x:c>
      <x:c r="J1633" s="10" t="s">
        <x:v>365</x:v>
      </x:c>
      <x:c r="K1633" s="10" t="s">
        <x:v>54</x:v>
      </x:c>
      <x:c r="L1633" s="10" t="s">
        <x:v>357</x:v>
      </x:c>
      <x:c r="M1633" s="10" t="s">
        <x:v>340</x:v>
      </x:c>
      <x:c r="N1633" s="13">
        <x:v>0.11111111110000001</x:v>
      </x:c>
      <x:c r="O1633" s="13">
        <x:v>0.11111111110000001</x:v>
      </x:c>
      <x:c r="P1633" s="13">
        <x:v>1.2345679E-2</x:v>
      </x:c>
      <x:c r="Q1633" s="11" t="b">
        <x:v>0</x:v>
      </x:c>
      <x:c r="R1633" s="10"/>
      <x:c r="S1633" s="10" t="s">
        <x:v>367</x:v>
      </x:c>
      <x:c r="T1633" s="12" t="n">
        <x:f t="shared" ca="1" si="112">(COUNTIF($D$1622:$D$1648,"&lt;"&amp;D1633)+(COUNTIF($D$1622:$D$1648,"="&amp;D1633)-1)/2)/26*100</x:f>
        <x:v>46.15384615384615</x:v>
      </x:c>
      <x:c r="U1633" s="12" t="n">
        <x:f t="shared" ca="1" si="110">T1633*N1633</x:f>
        <x:v>5.128205127692308</x:v>
      </x:c>
      <x:c r="V1633" s="12" t="n">
        <x:f t="shared" ca="1" si="111">U1633/9</x:f>
        <x:v>0.5698005697435897</x:v>
      </x:c>
    </x:row>
    <x:row r="1634">
      <x:c r="A1634" s="10" t="s">
        <x:v>362</x:v>
      </x:c>
      <x:c r="B1634" s="10" t="s">
        <x:v>79</x:v>
      </x:c>
      <x:c r="C1634" s="10" t="s">
        <x:v>80</x:v>
      </x:c>
      <x:c r="D1634" s="12">
        <x:v>39.200000000000003</x:v>
      </x:c>
      <x:c r="E1634" s="10" t="s">
        <x:v>363</x:v>
      </x:c>
      <x:c r="F1634" s="10" t="s">
        <x:v>364</x:v>
      </x:c>
      <x:c r="G1634" s="10"/>
      <x:c r="H1634" s="10" t="s">
        <x:v>365</x:v>
      </x:c>
      <x:c r="I1634" s="10" t="s">
        <x:v>366</x:v>
      </x:c>
      <x:c r="J1634" s="10" t="s">
        <x:v>365</x:v>
      </x:c>
      <x:c r="K1634" s="10" t="s">
        <x:v>54</x:v>
      </x:c>
      <x:c r="L1634" s="10" t="s">
        <x:v>357</x:v>
      </x:c>
      <x:c r="M1634" s="10" t="s">
        <x:v>340</x:v>
      </x:c>
      <x:c r="N1634" s="13">
        <x:v>0.11111111110000001</x:v>
      </x:c>
      <x:c r="O1634" s="13">
        <x:v>0.11111111110000001</x:v>
      </x:c>
      <x:c r="P1634" s="13">
        <x:v>1.2345679E-2</x:v>
      </x:c>
      <x:c r="Q1634" s="11" t="b">
        <x:v>0</x:v>
      </x:c>
      <x:c r="R1634" s="10"/>
      <x:c r="S1634" s="10" t="s">
        <x:v>367</x:v>
      </x:c>
      <x:c r="T1634" s="12" t="n">
        <x:f t="shared" ca="1" si="112">(COUNTIF($D$1622:$D$1648,"&lt;"&amp;D1634)+(COUNTIF($D$1622:$D$1648,"="&amp;D1634)-1)/2)/26*100</x:f>
        <x:v>84.61538461538461</x:v>
      </x:c>
      <x:c r="U1634" s="12" t="n">
        <x:f t="shared" ca="1" si="110">T1634*N1634</x:f>
        <x:v>9.401709400769231</x:v>
      </x:c>
      <x:c r="V1634" s="12" t="n">
        <x:f t="shared" ca="1" si="111">U1634/9</x:f>
        <x:v>1.0446343778632479</x:v>
      </x:c>
    </x:row>
    <x:row r="1635">
      <x:c r="A1635" s="10" t="s">
        <x:v>362</x:v>
      </x:c>
      <x:c r="B1635" s="10" t="s">
        <x:v>81</x:v>
      </x:c>
      <x:c r="C1635" s="10" t="s">
        <x:v>82</x:v>
      </x:c>
      <x:c r="D1635" s="12">
        <x:v>13.333333333300001</x:v>
      </x:c>
      <x:c r="E1635" s="10" t="s">
        <x:v>363</x:v>
      </x:c>
      <x:c r="F1635" s="10" t="s">
        <x:v>364</x:v>
      </x:c>
      <x:c r="G1635" s="10"/>
      <x:c r="H1635" s="10" t="s">
        <x:v>365</x:v>
      </x:c>
      <x:c r="I1635" s="10" t="s">
        <x:v>366</x:v>
      </x:c>
      <x:c r="J1635" s="10" t="s">
        <x:v>365</x:v>
      </x:c>
      <x:c r="K1635" s="10" t="s">
        <x:v>54</x:v>
      </x:c>
      <x:c r="L1635" s="10" t="s">
        <x:v>357</x:v>
      </x:c>
      <x:c r="M1635" s="10" t="s">
        <x:v>340</x:v>
      </x:c>
      <x:c r="N1635" s="13">
        <x:v>0.11111111110000001</x:v>
      </x:c>
      <x:c r="O1635" s="13">
        <x:v>0.11111111110000001</x:v>
      </x:c>
      <x:c r="P1635" s="13">
        <x:v>1.2345679E-2</x:v>
      </x:c>
      <x:c r="Q1635" s="11" t="b">
        <x:v>0</x:v>
      </x:c>
      <x:c r="R1635" s="10"/>
      <x:c r="S1635" s="10" t="s">
        <x:v>367</x:v>
      </x:c>
      <x:c r="T1635" s="12" t="n">
        <x:f t="shared" ca="1" si="112">(COUNTIF($D$1622:$D$1648,"&lt;"&amp;D1635)+(COUNTIF($D$1622:$D$1648,"="&amp;D1635)-1)/2)/26*100</x:f>
        <x:v>26.923076923076923</x:v>
      </x:c>
      <x:c r="U1635" s="12" t="n">
        <x:f t="shared" ca="1" si="110">T1635*N1635</x:f>
        <x:v>2.9914529911538463</x:v>
      </x:c>
      <x:c r="V1635" s="12" t="n">
        <x:f t="shared" ca="1" si="111">U1635/9</x:f>
        <x:v>0.3323836656837607</x:v>
      </x:c>
    </x:row>
    <x:row r="1636">
      <x:c r="A1636" s="10" t="s">
        <x:v>362</x:v>
      </x:c>
      <x:c r="B1636" s="10" t="s">
        <x:v>83</x:v>
      </x:c>
      <x:c r="C1636" s="10" t="s">
        <x:v>84</x:v>
      </x:c>
      <x:c r="D1636" s="12">
        <x:v>15.254237288100001</x:v>
      </x:c>
      <x:c r="E1636" s="10" t="s">
        <x:v>363</x:v>
      </x:c>
      <x:c r="F1636" s="10" t="s">
        <x:v>364</x:v>
      </x:c>
      <x:c r="G1636" s="10"/>
      <x:c r="H1636" s="10" t="s">
        <x:v>365</x:v>
      </x:c>
      <x:c r="I1636" s="10" t="s">
        <x:v>366</x:v>
      </x:c>
      <x:c r="J1636" s="10" t="s">
        <x:v>365</x:v>
      </x:c>
      <x:c r="K1636" s="10" t="s">
        <x:v>54</x:v>
      </x:c>
      <x:c r="L1636" s="10" t="s">
        <x:v>357</x:v>
      </x:c>
      <x:c r="M1636" s="10" t="s">
        <x:v>340</x:v>
      </x:c>
      <x:c r="N1636" s="13">
        <x:v>0.11111111110000001</x:v>
      </x:c>
      <x:c r="O1636" s="13">
        <x:v>0.11111111110000001</x:v>
      </x:c>
      <x:c r="P1636" s="13">
        <x:v>1.2345679E-2</x:v>
      </x:c>
      <x:c r="Q1636" s="11" t="b">
        <x:v>0</x:v>
      </x:c>
      <x:c r="R1636" s="10"/>
      <x:c r="S1636" s="10" t="s">
        <x:v>367</x:v>
      </x:c>
      <x:c r="T1636" s="12" t="n">
        <x:f t="shared" ca="1" si="112">(COUNTIF($D$1622:$D$1648,"&lt;"&amp;D1636)+(COUNTIF($D$1622:$D$1648,"="&amp;D1636)-1)/2)/26*100</x:f>
        <x:v>30.76923076923077</x:v>
      </x:c>
      <x:c r="U1636" s="12" t="n">
        <x:f t="shared" ca="1" si="110">T1636*N1636</x:f>
        <x:v>3.418803418461539</x:v>
      </x:c>
      <x:c r="V1636" s="12" t="n">
        <x:f t="shared" ca="1" si="111">U1636/9</x:f>
        <x:v>0.37986704649572656</x:v>
      </x:c>
    </x:row>
    <x:row r="1637">
      <x:c r="A1637" s="10" t="s">
        <x:v>362</x:v>
      </x:c>
      <x:c r="B1637" s="10" t="s">
        <x:v>85</x:v>
      </x:c>
      <x:c r="C1637" s="10" t="s">
        <x:v>86</x:v>
      </x:c>
      <x:c r="D1637" s="12">
        <x:v>9.8859315588999994</x:v>
      </x:c>
      <x:c r="E1637" s="10" t="s">
        <x:v>363</x:v>
      </x:c>
      <x:c r="F1637" s="10" t="s">
        <x:v>364</x:v>
      </x:c>
      <x:c r="G1637" s="10"/>
      <x:c r="H1637" s="10" t="s">
        <x:v>365</x:v>
      </x:c>
      <x:c r="I1637" s="10" t="s">
        <x:v>366</x:v>
      </x:c>
      <x:c r="J1637" s="10" t="s">
        <x:v>365</x:v>
      </x:c>
      <x:c r="K1637" s="10" t="s">
        <x:v>54</x:v>
      </x:c>
      <x:c r="L1637" s="10" t="s">
        <x:v>357</x:v>
      </x:c>
      <x:c r="M1637" s="10" t="s">
        <x:v>340</x:v>
      </x:c>
      <x:c r="N1637" s="13">
        <x:v>0.11111111110000001</x:v>
      </x:c>
      <x:c r="O1637" s="13">
        <x:v>0.11111111110000001</x:v>
      </x:c>
      <x:c r="P1637" s="13">
        <x:v>1.2345679E-2</x:v>
      </x:c>
      <x:c r="Q1637" s="11" t="b">
        <x:v>0</x:v>
      </x:c>
      <x:c r="R1637" s="10"/>
      <x:c r="S1637" s="10" t="s">
        <x:v>367</x:v>
      </x:c>
      <x:c r="T1637" s="12" t="n">
        <x:f t="shared" ca="1" si="112">(COUNTIF($D$1622:$D$1648,"&lt;"&amp;D1637)+(COUNTIF($D$1622:$D$1648,"="&amp;D1637)-1)/2)/26*100</x:f>
        <x:v>15.384615384615385</x:v>
      </x:c>
      <x:c r="U1637" s="12" t="n">
        <x:f t="shared" ca="1" si="110">T1637*N1637</x:f>
        <x:v>1.7094017092307694</x:v>
      </x:c>
      <x:c r="V1637" s="12" t="n">
        <x:f t="shared" ca="1" si="111">U1637/9</x:f>
        <x:v>0.18993352324786328</x:v>
      </x:c>
    </x:row>
    <x:row r="1638">
      <x:c r="A1638" s="10" t="s">
        <x:v>362</x:v>
      </x:c>
      <x:c r="B1638" s="10" t="s">
        <x:v>87</x:v>
      </x:c>
      <x:c r="C1638" s="10" t="s">
        <x:v>88</x:v>
      </x:c>
      <x:c r="D1638" s="12">
        <x:v>22.222222222199999</x:v>
      </x:c>
      <x:c r="E1638" s="10" t="s">
        <x:v>363</x:v>
      </x:c>
      <x:c r="F1638" s="10" t="s">
        <x:v>364</x:v>
      </x:c>
      <x:c r="G1638" s="10"/>
      <x:c r="H1638" s="10" t="s">
        <x:v>365</x:v>
      </x:c>
      <x:c r="I1638" s="10" t="s">
        <x:v>366</x:v>
      </x:c>
      <x:c r="J1638" s="10" t="s">
        <x:v>365</x:v>
      </x:c>
      <x:c r="K1638" s="10" t="s">
        <x:v>54</x:v>
      </x:c>
      <x:c r="L1638" s="10" t="s">
        <x:v>357</x:v>
      </x:c>
      <x:c r="M1638" s="10" t="s">
        <x:v>340</x:v>
      </x:c>
      <x:c r="N1638" s="13">
        <x:v>0.11111111110000001</x:v>
      </x:c>
      <x:c r="O1638" s="13">
        <x:v>0.11111111110000001</x:v>
      </x:c>
      <x:c r="P1638" s="13">
        <x:v>1.2345679E-2</x:v>
      </x:c>
      <x:c r="Q1638" s="11" t="b">
        <x:v>0</x:v>
      </x:c>
      <x:c r="R1638" s="10"/>
      <x:c r="S1638" s="10" t="s">
        <x:v>367</x:v>
      </x:c>
      <x:c r="T1638" s="12" t="n">
        <x:f t="shared" ca="1" si="112">(COUNTIF($D$1622:$D$1648,"&lt;"&amp;D1638)+(COUNTIF($D$1622:$D$1648,"="&amp;D1638)-1)/2)/26*100</x:f>
        <x:v>50</x:v>
      </x:c>
      <x:c r="U1638" s="12" t="n">
        <x:f t="shared" ca="1" si="110">T1638*N1638</x:f>
        <x:v>5.555555555000001</x:v>
      </x:c>
      <x:c r="V1638" s="12" t="n">
        <x:f t="shared" ca="1" si="111">U1638/9</x:f>
        <x:v>0.6172839505555556</x:v>
      </x:c>
    </x:row>
    <x:row r="1639">
      <x:c r="A1639" s="10" t="s">
        <x:v>362</x:v>
      </x:c>
      <x:c r="B1639" s="10" t="s">
        <x:v>89</x:v>
      </x:c>
      <x:c r="C1639" s="10" t="s">
        <x:v>90</x:v>
      </x:c>
      <x:c r="D1639" s="12">
        <x:v>32.142857142899999</x:v>
      </x:c>
      <x:c r="E1639" s="10" t="s">
        <x:v>363</x:v>
      </x:c>
      <x:c r="F1639" s="10" t="s">
        <x:v>364</x:v>
      </x:c>
      <x:c r="G1639" s="10"/>
      <x:c r="H1639" s="10" t="s">
        <x:v>365</x:v>
      </x:c>
      <x:c r="I1639" s="10" t="s">
        <x:v>366</x:v>
      </x:c>
      <x:c r="J1639" s="10" t="s">
        <x:v>365</x:v>
      </x:c>
      <x:c r="K1639" s="10" t="s">
        <x:v>54</x:v>
      </x:c>
      <x:c r="L1639" s="10" t="s">
        <x:v>357</x:v>
      </x:c>
      <x:c r="M1639" s="10" t="s">
        <x:v>340</x:v>
      </x:c>
      <x:c r="N1639" s="13">
        <x:v>0.11111111110000001</x:v>
      </x:c>
      <x:c r="O1639" s="13">
        <x:v>0.11111111110000001</x:v>
      </x:c>
      <x:c r="P1639" s="13">
        <x:v>1.2345679E-2</x:v>
      </x:c>
      <x:c r="Q1639" s="11" t="b">
        <x:v>0</x:v>
      </x:c>
      <x:c r="R1639" s="10"/>
      <x:c r="S1639" s="10" t="s">
        <x:v>367</x:v>
      </x:c>
      <x:c r="T1639" s="12" t="n">
        <x:f t="shared" ca="1" si="112">(COUNTIF($D$1622:$D$1648,"&lt;"&amp;D1639)+(COUNTIF($D$1622:$D$1648,"="&amp;D1639)-1)/2)/26*100</x:f>
        <x:v>73.07692307692307</x:v>
      </x:c>
      <x:c r="U1639" s="12" t="n">
        <x:f t="shared" ca="1" si="110">T1639*N1639</x:f>
        <x:v>8.119658118846154</x:v>
      </x:c>
      <x:c r="V1639" s="12" t="n">
        <x:f t="shared" ca="1" si="111">U1639/9</x:f>
        <x:v>0.9021842354273504</x:v>
      </x:c>
    </x:row>
    <x:row r="1640">
      <x:c r="A1640" s="10" t="s">
        <x:v>362</x:v>
      </x:c>
      <x:c r="B1640" s="10" t="s">
        <x:v>91</x:v>
      </x:c>
      <x:c r="C1640" s="10" t="s">
        <x:v>92</x:v>
      </x:c>
      <x:c r="D1640" s="12">
        <x:v>9.8360655737999991</x:v>
      </x:c>
      <x:c r="E1640" s="10" t="s">
        <x:v>363</x:v>
      </x:c>
      <x:c r="F1640" s="10" t="s">
        <x:v>364</x:v>
      </x:c>
      <x:c r="G1640" s="10"/>
      <x:c r="H1640" s="10" t="s">
        <x:v>365</x:v>
      </x:c>
      <x:c r="I1640" s="10" t="s">
        <x:v>366</x:v>
      </x:c>
      <x:c r="J1640" s="10" t="s">
        <x:v>365</x:v>
      </x:c>
      <x:c r="K1640" s="10" t="s">
        <x:v>54</x:v>
      </x:c>
      <x:c r="L1640" s="10" t="s">
        <x:v>357</x:v>
      </x:c>
      <x:c r="M1640" s="10" t="s">
        <x:v>340</x:v>
      </x:c>
      <x:c r="N1640" s="13">
        <x:v>0.11111111110000001</x:v>
      </x:c>
      <x:c r="O1640" s="13">
        <x:v>0.11111111110000001</x:v>
      </x:c>
      <x:c r="P1640" s="13">
        <x:v>1.2345679E-2</x:v>
      </x:c>
      <x:c r="Q1640" s="11" t="b">
        <x:v>0</x:v>
      </x:c>
      <x:c r="R1640" s="10"/>
      <x:c r="S1640" s="10" t="s">
        <x:v>367</x:v>
      </x:c>
      <x:c r="T1640" s="12" t="n">
        <x:f t="shared" ca="1" si="112">(COUNTIF($D$1622:$D$1648,"&lt;"&amp;D1640)+(COUNTIF($D$1622:$D$1648,"="&amp;D1640)-1)/2)/26*100</x:f>
        <x:v>11.538461538461538</x:v>
      </x:c>
      <x:c r="U1640" s="12" t="n">
        <x:f t="shared" ca="1" si="110">T1640*N1640</x:f>
        <x:v>1.282051281923077</x:v>
      </x:c>
      <x:c r="V1640" s="12" t="n">
        <x:f t="shared" ca="1" si="111">U1640/9</x:f>
        <x:v>0.14245014243589743</x:v>
      </x:c>
    </x:row>
    <x:row r="1641">
      <x:c r="A1641" s="10" t="s">
        <x:v>362</x:v>
      </x:c>
      <x:c r="B1641" s="10" t="s">
        <x:v>93</x:v>
      </x:c>
      <x:c r="C1641" s="10" t="s">
        <x:v>94</x:v>
      </x:c>
      <x:c r="D1641" s="12">
        <x:v>27.5862068966</x:v>
      </x:c>
      <x:c r="E1641" s="10" t="s">
        <x:v>363</x:v>
      </x:c>
      <x:c r="F1641" s="10" t="s">
        <x:v>364</x:v>
      </x:c>
      <x:c r="G1641" s="10"/>
      <x:c r="H1641" s="10" t="s">
        <x:v>365</x:v>
      </x:c>
      <x:c r="I1641" s="10" t="s">
        <x:v>366</x:v>
      </x:c>
      <x:c r="J1641" s="10" t="s">
        <x:v>365</x:v>
      </x:c>
      <x:c r="K1641" s="10" t="s">
        <x:v>54</x:v>
      </x:c>
      <x:c r="L1641" s="10" t="s">
        <x:v>357</x:v>
      </x:c>
      <x:c r="M1641" s="10" t="s">
        <x:v>340</x:v>
      </x:c>
      <x:c r="N1641" s="13">
        <x:v>0.11111111110000001</x:v>
      </x:c>
      <x:c r="O1641" s="13">
        <x:v>0.11111111110000001</x:v>
      </x:c>
      <x:c r="P1641" s="13">
        <x:v>1.2345679E-2</x:v>
      </x:c>
      <x:c r="Q1641" s="11" t="b">
        <x:v>0</x:v>
      </x:c>
      <x:c r="R1641" s="10"/>
      <x:c r="S1641" s="10" t="s">
        <x:v>367</x:v>
      </x:c>
      <x:c r="T1641" s="12" t="n">
        <x:f t="shared" ca="1" si="112">(COUNTIF($D$1622:$D$1648,"&lt;"&amp;D1641)+(COUNTIF($D$1622:$D$1648,"="&amp;D1641)-1)/2)/26*100</x:f>
        <x:v>61.53846153846154</x:v>
      </x:c>
      <x:c r="U1641" s="12" t="n">
        <x:f t="shared" ca="1" si="110">T1641*N1641</x:f>
        <x:v>6.837606836923078</x:v>
      </x:c>
      <x:c r="V1641" s="12" t="n">
        <x:f t="shared" ca="1" si="111">U1641/9</x:f>
        <x:v>0.7597340929914531</x:v>
      </x:c>
    </x:row>
    <x:row r="1642">
      <x:c r="A1642" s="10" t="s">
        <x:v>362</x:v>
      </x:c>
      <x:c r="B1642" s="10" t="s">
        <x:v>95</x:v>
      </x:c>
      <x:c r="C1642" s="10" t="s">
        <x:v>96</x:v>
      </x:c>
      <x:c r="D1642" s="12">
        <x:v>11.5384615385</x:v>
      </x:c>
      <x:c r="E1642" s="10" t="s">
        <x:v>363</x:v>
      </x:c>
      <x:c r="F1642" s="10" t="s">
        <x:v>364</x:v>
      </x:c>
      <x:c r="G1642" s="10"/>
      <x:c r="H1642" s="10" t="s">
        <x:v>365</x:v>
      </x:c>
      <x:c r="I1642" s="10" t="s">
        <x:v>366</x:v>
      </x:c>
      <x:c r="J1642" s="10" t="s">
        <x:v>365</x:v>
      </x:c>
      <x:c r="K1642" s="10" t="s">
        <x:v>54</x:v>
      </x:c>
      <x:c r="L1642" s="10" t="s">
        <x:v>357</x:v>
      </x:c>
      <x:c r="M1642" s="10" t="s">
        <x:v>340</x:v>
      </x:c>
      <x:c r="N1642" s="13">
        <x:v>0.11111111110000001</x:v>
      </x:c>
      <x:c r="O1642" s="13">
        <x:v>0.11111111110000001</x:v>
      </x:c>
      <x:c r="P1642" s="13">
        <x:v>1.2345679E-2</x:v>
      </x:c>
      <x:c r="Q1642" s="11" t="b">
        <x:v>0</x:v>
      </x:c>
      <x:c r="R1642" s="10"/>
      <x:c r="S1642" s="10" t="s">
        <x:v>367</x:v>
      </x:c>
      <x:c r="T1642" s="12" t="n">
        <x:f t="shared" ca="1" si="112">(COUNTIF($D$1622:$D$1648,"&lt;"&amp;D1642)+(COUNTIF($D$1622:$D$1648,"="&amp;D1642)-1)/2)/26*100</x:f>
        <x:v>19.230769230769234</x:v>
      </x:c>
      <x:c r="U1642" s="12" t="n">
        <x:f t="shared" ca="1" si="110">T1642*N1642</x:f>
        <x:v>2.136752136538462</x:v>
      </x:c>
      <x:c r="V1642" s="12" t="n">
        <x:f t="shared" ca="1" si="111">U1642/9</x:f>
        <x:v>0.2374169040598291</x:v>
      </x:c>
    </x:row>
    <x:row r="1643">
      <x:c r="A1643" s="10" t="s">
        <x:v>362</x:v>
      </x:c>
      <x:c r="B1643" s="10" t="s">
        <x:v>97</x:v>
      </x:c>
      <x:c r="C1643" s="10" t="s">
        <x:v>98</x:v>
      </x:c>
      <x:c r="D1643" s="12">
        <x:v>20</x:v>
      </x:c>
      <x:c r="E1643" s="10" t="s">
        <x:v>363</x:v>
      </x:c>
      <x:c r="F1643" s="10" t="s">
        <x:v>364</x:v>
      </x:c>
      <x:c r="G1643" s="10"/>
      <x:c r="H1643" s="10" t="s">
        <x:v>365</x:v>
      </x:c>
      <x:c r="I1643" s="10" t="s">
        <x:v>366</x:v>
      </x:c>
      <x:c r="J1643" s="10" t="s">
        <x:v>365</x:v>
      </x:c>
      <x:c r="K1643" s="10" t="s">
        <x:v>54</x:v>
      </x:c>
      <x:c r="L1643" s="10" t="s">
        <x:v>357</x:v>
      </x:c>
      <x:c r="M1643" s="10" t="s">
        <x:v>340</x:v>
      </x:c>
      <x:c r="N1643" s="13">
        <x:v>0.11111111110000001</x:v>
      </x:c>
      <x:c r="O1643" s="13">
        <x:v>0.11111111110000001</x:v>
      </x:c>
      <x:c r="P1643" s="13">
        <x:v>1.2345679E-2</x:v>
      </x:c>
      <x:c r="Q1643" s="11" t="b">
        <x:v>0</x:v>
      </x:c>
      <x:c r="R1643" s="10"/>
      <x:c r="S1643" s="10" t="s">
        <x:v>367</x:v>
      </x:c>
      <x:c r="T1643" s="12" t="n">
        <x:f t="shared" ca="1" si="112">(COUNTIF($D$1622:$D$1648,"&lt;"&amp;D1643)+(COUNTIF($D$1622:$D$1648,"="&amp;D1643)-1)/2)/26*100</x:f>
        <x:v>42.30769230769231</x:v>
      </x:c>
      <x:c r="U1643" s="12" t="n">
        <x:f t="shared" ca="1" si="110">T1643*N1643</x:f>
        <x:v>4.700854700384616</x:v>
      </x:c>
      <x:c r="V1643" s="12" t="n">
        <x:f t="shared" ca="1" si="111">U1643/9</x:f>
        <x:v>0.5223171889316239</x:v>
      </x:c>
    </x:row>
    <x:row r="1644">
      <x:c r="A1644" s="10" t="s">
        <x:v>362</x:v>
      </x:c>
      <x:c r="B1644" s="10" t="s">
        <x:v>99</x:v>
      </x:c>
      <x:c r="C1644" s="10" t="s">
        <x:v>100</x:v>
      </x:c>
      <x:c r="D1644" s="12">
        <x:v>23.717948717900001</x:v>
      </x:c>
      <x:c r="E1644" s="10" t="s">
        <x:v>363</x:v>
      </x:c>
      <x:c r="F1644" s="10" t="s">
        <x:v>364</x:v>
      </x:c>
      <x:c r="G1644" s="10"/>
      <x:c r="H1644" s="10" t="s">
        <x:v>365</x:v>
      </x:c>
      <x:c r="I1644" s="10" t="s">
        <x:v>366</x:v>
      </x:c>
      <x:c r="J1644" s="10" t="s">
        <x:v>365</x:v>
      </x:c>
      <x:c r="K1644" s="10" t="s">
        <x:v>54</x:v>
      </x:c>
      <x:c r="L1644" s="10" t="s">
        <x:v>357</x:v>
      </x:c>
      <x:c r="M1644" s="10" t="s">
        <x:v>340</x:v>
      </x:c>
      <x:c r="N1644" s="13">
        <x:v>0.11111111110000001</x:v>
      </x:c>
      <x:c r="O1644" s="13">
        <x:v>0.11111111110000001</x:v>
      </x:c>
      <x:c r="P1644" s="13">
        <x:v>1.2345679E-2</x:v>
      </x:c>
      <x:c r="Q1644" s="11" t="b">
        <x:v>0</x:v>
      </x:c>
      <x:c r="R1644" s="10"/>
      <x:c r="S1644" s="10" t="s">
        <x:v>367</x:v>
      </x:c>
      <x:c r="T1644" s="12" t="n">
        <x:f t="shared" ca="1" si="112">(COUNTIF($D$1622:$D$1648,"&lt;"&amp;D1644)+(COUNTIF($D$1622:$D$1648,"="&amp;D1644)-1)/2)/26*100</x:f>
        <x:v>57.692307692307686</x:v>
      </x:c>
      <x:c r="U1644" s="12" t="n">
        <x:f t="shared" ca="1" si="110">T1644*N1644</x:f>
        <x:v>6.410256409615385</x:v>
      </x:c>
      <x:c r="V1644" s="12" t="n">
        <x:f t="shared" ca="1" si="111">U1644/9</x:f>
        <x:v>0.7122507121794872</x:v>
      </x:c>
    </x:row>
    <x:row r="1645">
      <x:c r="A1645" s="10" t="s">
        <x:v>362</x:v>
      </x:c>
      <x:c r="B1645" s="10" t="s">
        <x:v>101</x:v>
      </x:c>
      <x:c r="C1645" s="10" t="s">
        <x:v>102</x:v>
      </x:c>
      <x:c r="D1645" s="12">
        <x:v>68.208092485500003</x:v>
      </x:c>
      <x:c r="E1645" s="10" t="s">
        <x:v>363</x:v>
      </x:c>
      <x:c r="F1645" s="10" t="s">
        <x:v>364</x:v>
      </x:c>
      <x:c r="G1645" s="10"/>
      <x:c r="H1645" s="10" t="s">
        <x:v>365</x:v>
      </x:c>
      <x:c r="I1645" s="10" t="s">
        <x:v>366</x:v>
      </x:c>
      <x:c r="J1645" s="10" t="s">
        <x:v>365</x:v>
      </x:c>
      <x:c r="K1645" s="10" t="s">
        <x:v>54</x:v>
      </x:c>
      <x:c r="L1645" s="10" t="s">
        <x:v>357</x:v>
      </x:c>
      <x:c r="M1645" s="10" t="s">
        <x:v>340</x:v>
      </x:c>
      <x:c r="N1645" s="13">
        <x:v>0.11111111110000001</x:v>
      </x:c>
      <x:c r="O1645" s="13">
        <x:v>0.11111111110000001</x:v>
      </x:c>
      <x:c r="P1645" s="13">
        <x:v>1.2345679E-2</x:v>
      </x:c>
      <x:c r="Q1645" s="11" t="b">
        <x:v>0</x:v>
      </x:c>
      <x:c r="R1645" s="10"/>
      <x:c r="S1645" s="10" t="s">
        <x:v>367</x:v>
      </x:c>
      <x:c r="T1645" s="12" t="n">
        <x:f t="shared" ca="1" si="112">(COUNTIF($D$1622:$D$1648,"&lt;"&amp;D1645)+(COUNTIF($D$1622:$D$1648,"="&amp;D1645)-1)/2)/26*100</x:f>
        <x:v>100</x:v>
      </x:c>
      <x:c r="U1645" s="12" t="n">
        <x:f t="shared" ca="1" si="110">T1645*N1645</x:f>
        <x:v>11.111111110000001</x:v>
      </x:c>
      <x:c r="V1645" s="12" t="n">
        <x:f t="shared" ca="1" si="111">U1645/9</x:f>
        <x:v>1.2345679011111113</x:v>
      </x:c>
    </x:row>
    <x:row r="1646">
      <x:c r="A1646" s="10" t="s">
        <x:v>362</x:v>
      </x:c>
      <x:c r="B1646" s="10" t="s">
        <x:v>103</x:v>
      </x:c>
      <x:c r="C1646" s="10" t="s">
        <x:v>104</x:v>
      </x:c>
      <x:c r="D1646" s="12">
        <x:v>22.580645161300001</x:v>
      </x:c>
      <x:c r="E1646" s="10" t="s">
        <x:v>363</x:v>
      </x:c>
      <x:c r="F1646" s="10" t="s">
        <x:v>364</x:v>
      </x:c>
      <x:c r="G1646" s="10"/>
      <x:c r="H1646" s="10" t="s">
        <x:v>365</x:v>
      </x:c>
      <x:c r="I1646" s="10" t="s">
        <x:v>366</x:v>
      </x:c>
      <x:c r="J1646" s="10" t="s">
        <x:v>365</x:v>
      </x:c>
      <x:c r="K1646" s="10" t="s">
        <x:v>54</x:v>
      </x:c>
      <x:c r="L1646" s="10" t="s">
        <x:v>357</x:v>
      </x:c>
      <x:c r="M1646" s="10" t="s">
        <x:v>340</x:v>
      </x:c>
      <x:c r="N1646" s="13">
        <x:v>0.11111111110000001</x:v>
      </x:c>
      <x:c r="O1646" s="13">
        <x:v>0.11111111110000001</x:v>
      </x:c>
      <x:c r="P1646" s="13">
        <x:v>1.2345679E-2</x:v>
      </x:c>
      <x:c r="Q1646" s="11" t="b">
        <x:v>0</x:v>
      </x:c>
      <x:c r="R1646" s="10"/>
      <x:c r="S1646" s="10" t="s">
        <x:v>367</x:v>
      </x:c>
      <x:c r="T1646" s="12" t="n">
        <x:f t="shared" ca="1" si="112">(COUNTIF($D$1622:$D$1648,"&lt;"&amp;D1646)+(COUNTIF($D$1622:$D$1648,"="&amp;D1646)-1)/2)/26*100</x:f>
        <x:v>53.84615384615385</x:v>
      </x:c>
      <x:c r="U1646" s="12" t="n">
        <x:f t="shared" ca="1" si="110">T1646*N1646</x:f>
        <x:v>5.982905982307693</x:v>
      </x:c>
      <x:c r="V1646" s="12" t="n">
        <x:f t="shared" ca="1" si="111">U1646/9</x:f>
        <x:v>0.6647673313675214</x:v>
      </x:c>
    </x:row>
    <x:row r="1647">
      <x:c r="A1647" s="10" t="s">
        <x:v>362</x:v>
      </x:c>
      <x:c r="B1647" s="10" t="s">
        <x:v>105</x:v>
      </x:c>
      <x:c r="C1647" s="10" t="s">
        <x:v>106</x:v>
      </x:c>
      <x:c r="D1647" s="12">
        <x:v>38.202247190999998</x:v>
      </x:c>
      <x:c r="E1647" s="10" t="s">
        <x:v>363</x:v>
      </x:c>
      <x:c r="F1647" s="10" t="s">
        <x:v>364</x:v>
      </x:c>
      <x:c r="G1647" s="10"/>
      <x:c r="H1647" s="10" t="s">
        <x:v>365</x:v>
      </x:c>
      <x:c r="I1647" s="10" t="s">
        <x:v>366</x:v>
      </x:c>
      <x:c r="J1647" s="10" t="s">
        <x:v>365</x:v>
      </x:c>
      <x:c r="K1647" s="10" t="s">
        <x:v>54</x:v>
      </x:c>
      <x:c r="L1647" s="10" t="s">
        <x:v>357</x:v>
      </x:c>
      <x:c r="M1647" s="10" t="s">
        <x:v>340</x:v>
      </x:c>
      <x:c r="N1647" s="13">
        <x:v>0.11111111110000001</x:v>
      </x:c>
      <x:c r="O1647" s="13">
        <x:v>0.11111111110000001</x:v>
      </x:c>
      <x:c r="P1647" s="13">
        <x:v>1.2345679E-2</x:v>
      </x:c>
      <x:c r="Q1647" s="11" t="b">
        <x:v>0</x:v>
      </x:c>
      <x:c r="R1647" s="10"/>
      <x:c r="S1647" s="10" t="s">
        <x:v>367</x:v>
      </x:c>
      <x:c r="T1647" s="12" t="n">
        <x:f t="shared" ca="1" si="112">(COUNTIF($D$1622:$D$1648,"&lt;"&amp;D1647)+(COUNTIF($D$1622:$D$1648,"="&amp;D1647)-1)/2)/26*100</x:f>
        <x:v>80.76923076923077</x:v>
      </x:c>
      <x:c r="U1647" s="12" t="n">
        <x:f t="shared" ca="1" si="110">T1647*N1647</x:f>
        <x:v>8.97435897346154</x:v>
      </x:c>
      <x:c r="V1647" s="12" t="n">
        <x:f t="shared" ca="1" si="111">U1647/9</x:f>
        <x:v>0.9971509970512822</x:v>
      </x:c>
    </x:row>
    <x:row r="1648">
      <x:c r="A1648" s="10" t="s">
        <x:v>362</x:v>
      </x:c>
      <x:c r="B1648" s="10" t="s">
        <x:v>107</x:v>
      </x:c>
      <x:c r="C1648" s="10" t="s">
        <x:v>108</x:v>
      </x:c>
      <x:c r="D1648" s="12">
        <x:v>37.623762376199998</x:v>
      </x:c>
      <x:c r="E1648" s="10" t="s">
        <x:v>363</x:v>
      </x:c>
      <x:c r="F1648" s="10" t="s">
        <x:v>364</x:v>
      </x:c>
      <x:c r="G1648" s="10"/>
      <x:c r="H1648" s="10" t="s">
        <x:v>365</x:v>
      </x:c>
      <x:c r="I1648" s="10" t="s">
        <x:v>366</x:v>
      </x:c>
      <x:c r="J1648" s="10" t="s">
        <x:v>365</x:v>
      </x:c>
      <x:c r="K1648" s="10" t="s">
        <x:v>54</x:v>
      </x:c>
      <x:c r="L1648" s="10" t="s">
        <x:v>357</x:v>
      </x:c>
      <x:c r="M1648" s="10" t="s">
        <x:v>340</x:v>
      </x:c>
      <x:c r="N1648" s="13">
        <x:v>0.11111111110000001</x:v>
      </x:c>
      <x:c r="O1648" s="13">
        <x:v>0.11111111110000001</x:v>
      </x:c>
      <x:c r="P1648" s="13">
        <x:v>1.2345679E-2</x:v>
      </x:c>
      <x:c r="Q1648" s="11" t="b">
        <x:v>0</x:v>
      </x:c>
      <x:c r="R1648" s="10"/>
      <x:c r="S1648" s="10" t="s">
        <x:v>367</x:v>
      </x:c>
      <x:c r="T1648" s="12" t="n">
        <x:f t="shared" ca="1" si="112">(COUNTIF($D$1622:$D$1648,"&lt;"&amp;D1648)+(COUNTIF($D$1622:$D$1648,"="&amp;D1648)-1)/2)/26*100</x:f>
        <x:v>76.92307692307693</x:v>
      </x:c>
      <x:c r="U1648" s="12" t="n">
        <x:f t="shared" ca="1" si="110">T1648*N1648</x:f>
        <x:v>8.547008546153847</x:v>
      </x:c>
      <x:c r="V1648" s="12" t="n">
        <x:f t="shared" ca="1" si="111">U1648/9</x:f>
        <x:v>0.9496676162393164</x:v>
      </x:c>
    </x:row>
  </x:sheetData>
  <x:conditionalFormatting sqref="Q2:Q1648">
    <x:cfRule type="cellIs" dxfId="6" priority="1" operator="equal">
      <x:formula>TRUE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1b60d37dae74e5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2" width="18" customWidth="1"/>
    <x:col min="3" max="3" width="20" customWidth="1"/>
    <x:col min="4" max="5" width="45" customWidth="1"/>
    <x:col min="6" max="11" width="20" customWidth="1"/>
    <x:col min="12" max="14" width="45" customWidth="1"/>
  </x:cols>
  <x:sheetData>
    <x:row r="1" ht="30" customHeight="1">
      <x:c r="A1" s="9" t="s">
        <x:v>368</x:v>
      </x:c>
      <x:c r="B1" s="9" t="s">
        <x:v>37</x:v>
      </x:c>
      <x:c r="C1" s="9" t="s">
        <x:v>369</x:v>
      </x:c>
      <x:c r="D1" s="9" t="s">
        <x:v>370</x:v>
      </x:c>
      <x:c r="E1" s="9" t="s">
        <x:v>371</x:v>
      </x:c>
      <x:c r="F1" s="9" t="s">
        <x:v>30</x:v>
      </x:c>
      <x:c r="G1" s="9" t="s">
        <x:v>35</x:v>
      </x:c>
      <x:c r="H1" s="9" t="s">
        <x:v>372</x:v>
      </x:c>
      <x:c r="I1" s="9" t="s">
        <x:v>38</x:v>
      </x:c>
      <x:c r="J1" s="9" t="s">
        <x:v>373</x:v>
      </x:c>
      <x:c r="K1" s="9" t="s">
        <x:v>374</x:v>
      </x:c>
      <x:c r="L1" s="9" t="s">
        <x:v>23</x:v>
      </x:c>
      <x:c r="M1" s="9" t="s">
        <x:v>33</x:v>
      </x:c>
      <x:c r="N1" s="9" t="s">
        <x:v>43</x:v>
      </x:c>
    </x:row>
    <x:row r="2">
      <x:c r="A2" s="10" t="s">
        <x:v>47</x:v>
      </x:c>
      <x:c r="B2" s="10" t="s">
        <x:v>56</x:v>
      </x:c>
      <x:c r="C2" s="10" t="s">
        <x:v>55</x:v>
      </x:c>
      <x:c r="D2" s="10" t="s">
        <x:v>375</x:v>
      </x:c>
      <x:c r="E2" s="10" t="s">
        <x:v>376</x:v>
      </x:c>
      <x:c r="F2" s="10" t="s">
        <x:v>377</x:v>
      </x:c>
      <x:c r="G2" s="10" t="s">
        <x:v>54</x:v>
      </x:c>
      <x:c r="H2" s="10">
        <x:v>0.1111111111111111</x:v>
      </x:c>
      <x:c r="I2" s="10">
        <x:v>0.5</x:v>
      </x:c>
      <x:c r="J2" s="10">
        <x:v>5.5555555555555552E-2</x:v>
      </x:c>
      <x:c r="K2" s="10" t="s">
        <x:v>378</x:v>
      </x:c>
      <x:c r="L2" s="10" t="s">
        <x:v>379</x:v>
      </x:c>
      <x:c r="M2" s="10" t="s">
        <x:v>380</x:v>
      </x:c>
      <x:c r="N2" s="10"/>
    </x:row>
    <x:row r="3">
      <x:c r="A3" s="10" t="s">
        <x:v>109</x:v>
      </x:c>
      <x:c r="B3" s="10" t="s">
        <x:v>56</x:v>
      </x:c>
      <x:c r="C3" s="10" t="s">
        <x:v>113</x:v>
      </x:c>
      <x:c r="D3" s="10" t="s">
        <x:v>381</x:v>
      </x:c>
      <x:c r="E3" s="10" t="s">
        <x:v>376</x:v>
      </x:c>
      <x:c r="F3" s="10" t="s">
        <x:v>377</x:v>
      </x:c>
      <x:c r="G3" s="10" t="s">
        <x:v>54</x:v>
      </x:c>
      <x:c r="H3" s="10">
        <x:v>0.1111111111111111</x:v>
      </x:c>
      <x:c r="I3" s="10">
        <x:v>0.5</x:v>
      </x:c>
      <x:c r="J3" s="10">
        <x:v>5.5555555555555552E-2</x:v>
      </x:c>
      <x:c r="K3" s="10" t="s">
        <x:v>378</x:v>
      </x:c>
      <x:c r="L3" s="10" t="s">
        <x:v>379</x:v>
      </x:c>
      <x:c r="M3" s="10" t="s">
        <x:v>380</x:v>
      </x:c>
      <x:c r="N3" s="10" t="s">
        <x:v>114</x:v>
      </x:c>
    </x:row>
    <x:row r="4">
      <x:c r="A4" s="10" t="s">
        <x:v>116</x:v>
      </x:c>
      <x:c r="B4" s="10" t="s">
        <x:v>120</x:v>
      </x:c>
      <x:c r="C4" s="10" t="s">
        <x:v>119</x:v>
      </x:c>
      <x:c r="D4" s="10" t="s">
        <x:v>382</x:v>
      </x:c>
      <x:c r="E4" s="10" t="s">
        <x:v>376</x:v>
      </x:c>
      <x:c r="F4" s="10" t="s">
        <x:v>377</x:v>
      </x:c>
      <x:c r="G4" s="10" t="s">
        <x:v>54</x:v>
      </x:c>
      <x:c r="H4" s="10">
        <x:v>0.1111111111111111</x:v>
      </x:c>
      <x:c r="I4" s="10">
        <x:v>1</x:v>
      </x:c>
      <x:c r="J4" s="10">
        <x:v>0.1111111111111111</x:v>
      </x:c>
      <x:c r="K4" s="10" t="s">
        <x:v>378</x:v>
      </x:c>
      <x:c r="L4" s="10" t="s">
        <x:v>379</x:v>
      </x:c>
      <x:c r="M4" s="10" t="s">
        <x:v>380</x:v>
      </x:c>
      <x:c r="N4" s="10"/>
    </x:row>
    <x:row r="5">
      <x:c r="A5" s="10" t="s">
        <x:v>121</x:v>
      </x:c>
      <x:c r="B5" s="10" t="s">
        <x:v>124</x:v>
      </x:c>
      <x:c r="C5" s="10" t="s">
        <x:v>123</x:v>
      </x:c>
      <x:c r="D5" s="10" t="s">
        <x:v>383</x:v>
      </x:c>
      <x:c r="E5" s="10" t="s">
        <x:v>384</x:v>
      </x:c>
      <x:c r="F5" s="10" t="s">
        <x:v>377</x:v>
      </x:c>
      <x:c r="G5" s="10" t="s">
        <x:v>54</x:v>
      </x:c>
      <x:c r="H5" s="10">
        <x:v>0.1111111111111111</x:v>
      </x:c>
      <x:c r="I5" s="10">
        <x:v>0.5</x:v>
      </x:c>
      <x:c r="J5" s="10">
        <x:v>5.5555555555555552E-2</x:v>
      </x:c>
      <x:c r="K5" s="10" t="s">
        <x:v>378</x:v>
      </x:c>
      <x:c r="L5" s="10" t="s">
        <x:v>379</x:v>
      </x:c>
      <x:c r="M5" s="10" t="s">
        <x:v>385</x:v>
      </x:c>
      <x:c r="N5" s="10"/>
    </x:row>
    <x:row r="6">
      <x:c r="A6" s="10" t="s">
        <x:v>125</x:v>
      </x:c>
      <x:c r="B6" s="10" t="s">
        <x:v>124</x:v>
      </x:c>
      <x:c r="C6" s="10" t="s">
        <x:v>129</x:v>
      </x:c>
      <x:c r="D6" s="10" t="s">
        <x:v>386</x:v>
      </x:c>
      <x:c r="E6" s="10" t="s">
        <x:v>376</x:v>
      </x:c>
      <x:c r="F6" s="10" t="s">
        <x:v>387</x:v>
      </x:c>
      <x:c r="G6" s="10" t="s">
        <x:v>54</x:v>
      </x:c>
      <x:c r="H6" s="10">
        <x:v>0.1111111111111111</x:v>
      </x:c>
      <x:c r="I6" s="10">
        <x:v>0.5</x:v>
      </x:c>
      <x:c r="J6" s="10">
        <x:v>5.5555555555555552E-2</x:v>
      </x:c>
      <x:c r="K6" s="10" t="s">
        <x:v>388</x:v>
      </x:c>
      <x:c r="L6" s="10" t="s">
        <x:v>389</x:v>
      </x:c>
      <x:c r="M6" s="10" t="s">
        <x:v>380</x:v>
      </x:c>
      <x:c r="N6" s="10"/>
    </x:row>
    <x:row r="7">
      <x:c r="A7" s="10" t="s">
        <x:v>130</x:v>
      </x:c>
      <x:c r="B7" s="10" t="s">
        <x:v>134</x:v>
      </x:c>
      <x:c r="C7" s="10" t="s">
        <x:v>133</x:v>
      </x:c>
      <x:c r="D7" s="10" t="s">
        <x:v>390</x:v>
      </x:c>
      <x:c r="E7" s="10" t="s">
        <x:v>391</x:v>
      </x:c>
      <x:c r="F7" s="10" t="str">
        <x:v>2025</x:v>
      </x:c>
      <x:c r="G7" s="10" t="s">
        <x:v>54</x:v>
      </x:c>
      <x:c r="H7" s="10">
        <x:v>0.1111111111111111</x:v>
      </x:c>
      <x:c r="I7" s="10">
        <x:v>0.33333333333333331</x:v>
      </x:c>
      <x:c r="J7" s="10">
        <x:v>3.7037037037037035E-2</x:v>
      </x:c>
      <x:c r="K7" s="10" t="s">
        <x:v>392</x:v>
      </x:c>
      <x:c r="L7" s="10" t="s">
        <x:v>393</x:v>
      </x:c>
      <x:c r="M7" s="10" t="s">
        <x:v>394</x:v>
      </x:c>
      <x:c r="N7" s="10" t="str">
        <x:v>Atualização 8-10-2026; períodos e edição documentados na Base 61x27.</x:v>
      </x:c>
    </x:row>
    <x:row r="8">
      <x:c r="A8" s="10" t="s">
        <x:v>135</x:v>
      </x:c>
      <x:c r="B8" s="10" t="s">
        <x:v>134</x:v>
      </x:c>
      <x:c r="C8" s="10" t="s">
        <x:v>139</x:v>
      </x:c>
      <x:c r="D8" s="10" t="s">
        <x:v>395</x:v>
      </x:c>
      <x:c r="E8" s="10" t="s">
        <x:v>376</x:v>
      </x:c>
      <x:c r="F8" s="10" t="s">
        <x:v>377</x:v>
      </x:c>
      <x:c r="G8" s="10" t="s">
        <x:v>54</x:v>
      </x:c>
      <x:c r="H8" s="10">
        <x:v>0.1111111111111111</x:v>
      </x:c>
      <x:c r="I8" s="10">
        <x:v>0.1111111111111111</x:v>
      </x:c>
      <x:c r="J8" s="10">
        <x:v>1.2345679012345678E-2</x:v>
      </x:c>
      <x:c r="K8" s="10" t="s">
        <x:v>378</x:v>
      </x:c>
      <x:c r="L8" s="10" t="s">
        <x:v>396</x:v>
      </x:c>
      <x:c r="M8" s="10" t="s">
        <x:v>380</x:v>
      </x:c>
      <x:c r="N8" s="10"/>
    </x:row>
    <x:row r="9">
      <x:c r="A9" s="10" t="s">
        <x:v>140</x:v>
      </x:c>
      <x:c r="B9" s="10" t="s">
        <x:v>134</x:v>
      </x:c>
      <x:c r="C9" s="10" t="s">
        <x:v>139</x:v>
      </x:c>
      <x:c r="D9" s="10" t="s">
        <x:v>397</x:v>
      </x:c>
      <x:c r="E9" s="10" t="s">
        <x:v>376</x:v>
      </x:c>
      <x:c r="F9" s="10" t="s">
        <x:v>377</x:v>
      </x:c>
      <x:c r="G9" s="10" t="s">
        <x:v>54</x:v>
      </x:c>
      <x:c r="H9" s="10">
        <x:v>0.1111111111111111</x:v>
      </x:c>
      <x:c r="I9" s="10">
        <x:v>0.1111111111111111</x:v>
      </x:c>
      <x:c r="J9" s="10">
        <x:v>1.2345679012345678E-2</x:v>
      </x:c>
      <x:c r="K9" s="10" t="s">
        <x:v>378</x:v>
      </x:c>
      <x:c r="L9" s="10" t="s">
        <x:v>396</x:v>
      </x:c>
      <x:c r="M9" s="10" t="s">
        <x:v>380</x:v>
      </x:c>
      <x:c r="N9" s="10"/>
    </x:row>
    <x:row r="10">
      <x:c r="A10" s="10" t="s">
        <x:v>143</x:v>
      </x:c>
      <x:c r="B10" s="10" t="s">
        <x:v>134</x:v>
      </x:c>
      <x:c r="C10" s="10" t="s">
        <x:v>139</x:v>
      </x:c>
      <x:c r="D10" s="10" t="s">
        <x:v>398</x:v>
      </x:c>
      <x:c r="E10" s="10" t="s">
        <x:v>399</x:v>
      </x:c>
      <x:c r="F10" s="10" t="s">
        <x:v>400</x:v>
      </x:c>
      <x:c r="G10" s="10" t="s">
        <x:v>54</x:v>
      </x:c>
      <x:c r="H10" s="10">
        <x:v>0.1111111111111111</x:v>
      </x:c>
      <x:c r="I10" s="10">
        <x:v>0.1111111111111111</x:v>
      </x:c>
      <x:c r="J10" s="10">
        <x:v>1.2345679012345678E-2</x:v>
      </x:c>
      <x:c r="K10" s="10" t="s">
        <x:v>378</x:v>
      </x:c>
      <x:c r="L10" s="10" t="s">
        <x:v>396</x:v>
      </x:c>
      <x:c r="M10" s="10" t="s">
        <x:v>401</x:v>
      </x:c>
      <x:c r="N10" s="10"/>
    </x:row>
    <x:row r="11">
      <x:c r="A11" s="10" t="s">
        <x:v>149</x:v>
      </x:c>
      <x:c r="B11" s="10" t="s">
        <x:v>134</x:v>
      </x:c>
      <x:c r="C11" s="10" t="s">
        <x:v>153</x:v>
      </x:c>
      <x:c r="D11" s="10" t="s">
        <x:v>402</x:v>
      </x:c>
      <x:c r="E11" s="10" t="s">
        <x:v>376</x:v>
      </x:c>
      <x:c r="F11" s="10" t="s">
        <x:v>377</x:v>
      </x:c>
      <x:c r="G11" s="10" t="s">
        <x:v>152</x:v>
      </x:c>
      <x:c r="H11" s="10">
        <x:v>0.1111111111111111</x:v>
      </x:c>
      <x:c r="I11" s="10">
        <x:v>0.1111111111111111</x:v>
      </x:c>
      <x:c r="J11" s="10">
        <x:v>1.2345679012345678E-2</x:v>
      </x:c>
      <x:c r="K11" s="10" t="s">
        <x:v>378</x:v>
      </x:c>
      <x:c r="L11" s="10" t="s">
        <x:v>396</x:v>
      </x:c>
      <x:c r="M11" s="10" t="s">
        <x:v>380</x:v>
      </x:c>
      <x:c r="N11" s="10"/>
    </x:row>
    <x:row r="12">
      <x:c r="A12" s="10" t="s">
        <x:v>155</x:v>
      </x:c>
      <x:c r="B12" s="10" t="s">
        <x:v>134</x:v>
      </x:c>
      <x:c r="C12" s="10" t="s">
        <x:v>153</x:v>
      </x:c>
      <x:c r="D12" s="10" t="s">
        <x:v>403</x:v>
      </x:c>
      <x:c r="E12" s="10" t="s">
        <x:v>399</x:v>
      </x:c>
      <x:c r="F12" s="10" t="s">
        <x:v>400</x:v>
      </x:c>
      <x:c r="G12" s="10" t="s">
        <x:v>54</x:v>
      </x:c>
      <x:c r="H12" s="10">
        <x:v>0.1111111111111111</x:v>
      </x:c>
      <x:c r="I12" s="10">
        <x:v>0.1111111111111111</x:v>
      </x:c>
      <x:c r="J12" s="10">
        <x:v>1.2345679012345678E-2</x:v>
      </x:c>
      <x:c r="K12" s="10" t="s">
        <x:v>378</x:v>
      </x:c>
      <x:c r="L12" s="10" t="s">
        <x:v>396</x:v>
      </x:c>
      <x:c r="M12" s="10" t="s">
        <x:v>401</x:v>
      </x:c>
      <x:c r="N12" s="10"/>
    </x:row>
    <x:row r="13">
      <x:c r="A13" s="10" t="s">
        <x:v>158</x:v>
      </x:c>
      <x:c r="B13" s="10" t="s">
        <x:v>134</x:v>
      </x:c>
      <x:c r="C13" s="10" t="s">
        <x:v>153</x:v>
      </x:c>
      <x:c r="D13" s="10" t="s">
        <x:v>404</x:v>
      </x:c>
      <x:c r="E13" s="10" t="s">
        <x:v>399</x:v>
      </x:c>
      <x:c r="F13" s="10" t="s">
        <x:v>400</x:v>
      </x:c>
      <x:c r="G13" s="10" t="s">
        <x:v>54</x:v>
      </x:c>
      <x:c r="H13" s="10">
        <x:v>0.1111111111111111</x:v>
      </x:c>
      <x:c r="I13" s="10">
        <x:v>0.1111111111111111</x:v>
      </x:c>
      <x:c r="J13" s="10">
        <x:v>1.2345679012345678E-2</x:v>
      </x:c>
      <x:c r="K13" s="10" t="s">
        <x:v>378</x:v>
      </x:c>
      <x:c r="L13" s="10" t="s">
        <x:v>396</x:v>
      </x:c>
      <x:c r="M13" s="10" t="s">
        <x:v>401</x:v>
      </x:c>
      <x:c r="N13" s="10"/>
    </x:row>
    <x:row r="14">
      <x:c r="A14" s="10" t="s">
        <x:v>161</x:v>
      </x:c>
      <x:c r="B14" s="10" t="s">
        <x:v>165</x:v>
      </x:c>
      <x:c r="C14" s="10" t="s">
        <x:v>164</x:v>
      </x:c>
      <x:c r="D14" s="10" t="s">
        <x:v>405</x:v>
      </x:c>
      <x:c r="E14" s="10" t="s">
        <x:v>406</x:v>
      </x:c>
      <x:c r="F14" s="10" t="s">
        <x:v>400</x:v>
      </x:c>
      <x:c r="G14" s="10" t="s">
        <x:v>54</x:v>
      </x:c>
      <x:c r="H14" s="10">
        <x:v>0.1111111111111111</x:v>
      </x:c>
      <x:c r="I14" s="10">
        <x:v>6.6666666666666666E-2</x:v>
      </x:c>
      <x:c r="J14" s="10">
        <x:v>7.4074074074074068E-3</x:v>
      </x:c>
      <x:c r="K14" s="10" t="s">
        <x:v>378</x:v>
      </x:c>
      <x:c r="L14" s="10" t="s">
        <x:v>407</x:v>
      </x:c>
      <x:c r="M14" s="10" t="s">
        <x:v>401</x:v>
      </x:c>
      <x:c r="N14" s="10"/>
    </x:row>
    <x:row r="15">
      <x:c r="A15" s="10" t="s">
        <x:v>166</x:v>
      </x:c>
      <x:c r="B15" s="10" t="s">
        <x:v>165</x:v>
      </x:c>
      <x:c r="C15" s="10" t="s">
        <x:v>164</x:v>
      </x:c>
      <x:c r="D15" s="10" t="s">
        <x:v>408</x:v>
      </x:c>
      <x:c r="E15" s="10" t="s">
        <x:v>406</x:v>
      </x:c>
      <x:c r="F15" s="10" t="s">
        <x:v>400</x:v>
      </x:c>
      <x:c r="G15" s="10" t="s">
        <x:v>54</x:v>
      </x:c>
      <x:c r="H15" s="10">
        <x:v>0.1111111111111111</x:v>
      </x:c>
      <x:c r="I15" s="10">
        <x:v>6.6666666666666666E-2</x:v>
      </x:c>
      <x:c r="J15" s="10">
        <x:v>7.4074074074074068E-3</x:v>
      </x:c>
      <x:c r="K15" s="10" t="s">
        <x:v>378</x:v>
      </x:c>
      <x:c r="L15" s="10" t="s">
        <x:v>407</x:v>
      </x:c>
      <x:c r="M15" s="10" t="s">
        <x:v>401</x:v>
      </x:c>
      <x:c r="N15" s="10"/>
    </x:row>
    <x:row r="16">
      <x:c r="A16" s="10" t="s">
        <x:v>169</x:v>
      </x:c>
      <x:c r="B16" s="10" t="s">
        <x:v>165</x:v>
      </x:c>
      <x:c r="C16" s="10" t="s">
        <x:v>164</x:v>
      </x:c>
      <x:c r="D16" s="10" t="s">
        <x:v>409</x:v>
      </x:c>
      <x:c r="E16" s="10" t="s">
        <x:v>406</x:v>
      </x:c>
      <x:c r="F16" s="10" t="s">
        <x:v>400</x:v>
      </x:c>
      <x:c r="G16" s="10" t="s">
        <x:v>54</x:v>
      </x:c>
      <x:c r="H16" s="10">
        <x:v>0.1111111111111111</x:v>
      </x:c>
      <x:c r="I16" s="10">
        <x:v>6.6666666666666666E-2</x:v>
      </x:c>
      <x:c r="J16" s="10">
        <x:v>7.4074074074074068E-3</x:v>
      </x:c>
      <x:c r="K16" s="10" t="s">
        <x:v>378</x:v>
      </x:c>
      <x:c r="L16" s="10" t="s">
        <x:v>407</x:v>
      </x:c>
      <x:c r="M16" s="10" t="s">
        <x:v>401</x:v>
      </x:c>
      <x:c r="N16" s="10"/>
    </x:row>
    <x:row r="17">
      <x:c r="A17" s="10" t="s">
        <x:v>172</x:v>
      </x:c>
      <x:c r="B17" s="10" t="s">
        <x:v>165</x:v>
      </x:c>
      <x:c r="C17" s="10" t="s">
        <x:v>164</x:v>
      </x:c>
      <x:c r="D17" s="10" t="s">
        <x:v>410</x:v>
      </x:c>
      <x:c r="E17" s="10" t="s">
        <x:v>406</x:v>
      </x:c>
      <x:c r="F17" s="10" t="s">
        <x:v>400</x:v>
      </x:c>
      <x:c r="G17" s="10" t="s">
        <x:v>54</x:v>
      </x:c>
      <x:c r="H17" s="10">
        <x:v>0.1111111111111111</x:v>
      </x:c>
      <x:c r="I17" s="10">
        <x:v>6.6666666666666666E-2</x:v>
      </x:c>
      <x:c r="J17" s="10">
        <x:v>7.4074074074074068E-3</x:v>
      </x:c>
      <x:c r="K17" s="10" t="s">
        <x:v>378</x:v>
      </x:c>
      <x:c r="L17" s="10" t="s">
        <x:v>407</x:v>
      </x:c>
      <x:c r="M17" s="10" t="s">
        <x:v>401</x:v>
      </x:c>
      <x:c r="N17" s="10"/>
    </x:row>
    <x:row r="18">
      <x:c r="A18" s="10" t="s">
        <x:v>176</x:v>
      </x:c>
      <x:c r="B18" s="10" t="s">
        <x:v>165</x:v>
      </x:c>
      <x:c r="C18" s="10" t="s">
        <x:v>164</x:v>
      </x:c>
      <x:c r="D18" s="10" t="s">
        <x:v>411</x:v>
      </x:c>
      <x:c r="E18" s="10" t="s">
        <x:v>406</x:v>
      </x:c>
      <x:c r="F18" s="10" t="s">
        <x:v>400</x:v>
      </x:c>
      <x:c r="G18" s="10" t="s">
        <x:v>54</x:v>
      </x:c>
      <x:c r="H18" s="10">
        <x:v>0.1111111111111111</x:v>
      </x:c>
      <x:c r="I18" s="10">
        <x:v>6.6666666666666666E-2</x:v>
      </x:c>
      <x:c r="J18" s="10">
        <x:v>7.4074074074074068E-3</x:v>
      </x:c>
      <x:c r="K18" s="10" t="s">
        <x:v>378</x:v>
      </x:c>
      <x:c r="L18" s="10" t="s">
        <x:v>407</x:v>
      </x:c>
      <x:c r="M18" s="10" t="s">
        <x:v>401</x:v>
      </x:c>
      <x:c r="N18" s="10"/>
    </x:row>
    <x:row r="19">
      <x:c r="A19" s="10" t="s">
        <x:v>179</x:v>
      </x:c>
      <x:c r="B19" s="10" t="s">
        <x:v>165</x:v>
      </x:c>
      <x:c r="C19" s="10" t="s">
        <x:v>182</x:v>
      </x:c>
      <x:c r="D19" s="10" t="s">
        <x:v>412</x:v>
      </x:c>
      <x:c r="E19" s="10" t="s">
        <x:v>406</x:v>
      </x:c>
      <x:c r="F19" s="10" t="s">
        <x:v>400</x:v>
      </x:c>
      <x:c r="G19" s="10" t="s">
        <x:v>54</x:v>
      </x:c>
      <x:c r="H19" s="10">
        <x:v>0.1111111111111111</x:v>
      </x:c>
      <x:c r="I19" s="10">
        <x:v>4.1666666666666664E-2</x:v>
      </x:c>
      <x:c r="J19" s="10">
        <x:v>4.6296296296296294E-3</x:v>
      </x:c>
      <x:c r="K19" s="10" t="s">
        <x:v>378</x:v>
      </x:c>
      <x:c r="L19" s="10" t="s">
        <x:v>407</x:v>
      </x:c>
      <x:c r="M19" s="10" t="s">
        <x:v>401</x:v>
      </x:c>
      <x:c r="N19" s="10"/>
    </x:row>
    <x:row r="20">
      <x:c r="A20" s="10" t="s">
        <x:v>183</x:v>
      </x:c>
      <x:c r="B20" s="10" t="s">
        <x:v>165</x:v>
      </x:c>
      <x:c r="C20" s="10" t="s">
        <x:v>182</x:v>
      </x:c>
      <x:c r="D20" s="10" t="s">
        <x:v>413</x:v>
      </x:c>
      <x:c r="E20" s="10" t="s">
        <x:v>406</x:v>
      </x:c>
      <x:c r="F20" s="10" t="s">
        <x:v>400</x:v>
      </x:c>
      <x:c r="G20" s="10" t="s">
        <x:v>54</x:v>
      </x:c>
      <x:c r="H20" s="10">
        <x:v>0.1111111111111111</x:v>
      </x:c>
      <x:c r="I20" s="10">
        <x:v>4.1666666666666664E-2</x:v>
      </x:c>
      <x:c r="J20" s="10">
        <x:v>4.6296296296296294E-3</x:v>
      </x:c>
      <x:c r="K20" s="10" t="s">
        <x:v>378</x:v>
      </x:c>
      <x:c r="L20" s="10" t="s">
        <x:v>407</x:v>
      </x:c>
      <x:c r="M20" s="10" t="s">
        <x:v>401</x:v>
      </x:c>
      <x:c r="N20" s="10"/>
    </x:row>
    <x:row r="21">
      <x:c r="A21" s="10" t="s">
        <x:v>186</x:v>
      </x:c>
      <x:c r="B21" s="10" t="s">
        <x:v>165</x:v>
      </x:c>
      <x:c r="C21" s="10" t="s">
        <x:v>182</x:v>
      </x:c>
      <x:c r="D21" s="10" t="s">
        <x:v>414</x:v>
      </x:c>
      <x:c r="E21" s="10" t="s">
        <x:v>406</x:v>
      </x:c>
      <x:c r="F21" s="10" t="s">
        <x:v>400</x:v>
      </x:c>
      <x:c r="G21" s="10" t="s">
        <x:v>54</x:v>
      </x:c>
      <x:c r="H21" s="10">
        <x:v>0.1111111111111111</x:v>
      </x:c>
      <x:c r="I21" s="10">
        <x:v>4.1666666666666664E-2</x:v>
      </x:c>
      <x:c r="J21" s="10">
        <x:v>4.6296296296296294E-3</x:v>
      </x:c>
      <x:c r="K21" s="10" t="s">
        <x:v>378</x:v>
      </x:c>
      <x:c r="L21" s="10" t="s">
        <x:v>407</x:v>
      </x:c>
      <x:c r="M21" s="10" t="s">
        <x:v>401</x:v>
      </x:c>
      <x:c r="N21" s="10"/>
    </x:row>
    <x:row r="22">
      <x:c r="A22" s="10" t="s">
        <x:v>190</x:v>
      </x:c>
      <x:c r="B22" s="10" t="s">
        <x:v>165</x:v>
      </x:c>
      <x:c r="C22" s="10" t="s">
        <x:v>182</x:v>
      </x:c>
      <x:c r="D22" s="10" t="s">
        <x:v>415</x:v>
      </x:c>
      <x:c r="E22" s="10" t="s">
        <x:v>406</x:v>
      </x:c>
      <x:c r="F22" s="10" t="s">
        <x:v>400</x:v>
      </x:c>
      <x:c r="G22" s="10" t="s">
        <x:v>54</x:v>
      </x:c>
      <x:c r="H22" s="10">
        <x:v>0.1111111111111111</x:v>
      </x:c>
      <x:c r="I22" s="10">
        <x:v>4.1666666666666664E-2</x:v>
      </x:c>
      <x:c r="J22" s="10">
        <x:v>4.6296296296296294E-3</x:v>
      </x:c>
      <x:c r="K22" s="10" t="s">
        <x:v>378</x:v>
      </x:c>
      <x:c r="L22" s="10" t="s">
        <x:v>407</x:v>
      </x:c>
      <x:c r="M22" s="10" t="s">
        <x:v>401</x:v>
      </x:c>
      <x:c r="N22" s="10"/>
    </x:row>
    <x:row r="23">
      <x:c r="A23" s="10" t="s">
        <x:v>193</x:v>
      </x:c>
      <x:c r="B23" s="10" t="s">
        <x:v>165</x:v>
      </x:c>
      <x:c r="C23" s="10" t="s">
        <x:v>182</x:v>
      </x:c>
      <x:c r="D23" s="10" t="s">
        <x:v>416</x:v>
      </x:c>
      <x:c r="E23" s="10" t="s">
        <x:v>406</x:v>
      </x:c>
      <x:c r="F23" s="10" t="s">
        <x:v>400</x:v>
      </x:c>
      <x:c r="G23" s="10" t="s">
        <x:v>54</x:v>
      </x:c>
      <x:c r="H23" s="10">
        <x:v>0.1111111111111111</x:v>
      </x:c>
      <x:c r="I23" s="10">
        <x:v>4.1666666666666664E-2</x:v>
      </x:c>
      <x:c r="J23" s="10">
        <x:v>4.6296296296296294E-3</x:v>
      </x:c>
      <x:c r="K23" s="10" t="s">
        <x:v>378</x:v>
      </x:c>
      <x:c r="L23" s="10" t="s">
        <x:v>407</x:v>
      </x:c>
      <x:c r="M23" s="10" t="s">
        <x:v>401</x:v>
      </x:c>
      <x:c r="N23" s="10"/>
    </x:row>
    <x:row r="24">
      <x:c r="A24" s="10" t="s">
        <x:v>197</x:v>
      </x:c>
      <x:c r="B24" s="10" t="s">
        <x:v>165</x:v>
      </x:c>
      <x:c r="C24" s="10" t="s">
        <x:v>182</x:v>
      </x:c>
      <x:c r="D24" s="10" t="s">
        <x:v>417</x:v>
      </x:c>
      <x:c r="E24" s="10" t="s">
        <x:v>406</x:v>
      </x:c>
      <x:c r="F24" s="10" t="s">
        <x:v>400</x:v>
      </x:c>
      <x:c r="G24" s="10" t="s">
        <x:v>54</x:v>
      </x:c>
      <x:c r="H24" s="10">
        <x:v>0.1111111111111111</x:v>
      </x:c>
      <x:c r="I24" s="10">
        <x:v>4.1666666666666664E-2</x:v>
      </x:c>
      <x:c r="J24" s="10">
        <x:v>4.6296296296296294E-3</x:v>
      </x:c>
      <x:c r="K24" s="10" t="s">
        <x:v>378</x:v>
      </x:c>
      <x:c r="L24" s="10" t="s">
        <x:v>407</x:v>
      </x:c>
      <x:c r="M24" s="10" t="s">
        <x:v>401</x:v>
      </x:c>
      <x:c r="N24" s="10"/>
    </x:row>
    <x:row r="25">
      <x:c r="A25" s="10" t="s">
        <x:v>201</x:v>
      </x:c>
      <x:c r="B25" s="10" t="s">
        <x:v>165</x:v>
      </x:c>
      <x:c r="C25" s="10" t="s">
        <x:v>182</x:v>
      </x:c>
      <x:c r="D25" s="10" t="s">
        <x:v>418</x:v>
      </x:c>
      <x:c r="E25" s="10" t="s">
        <x:v>406</x:v>
      </x:c>
      <x:c r="F25" s="10" t="s">
        <x:v>400</x:v>
      </x:c>
      <x:c r="G25" s="10" t="s">
        <x:v>54</x:v>
      </x:c>
      <x:c r="H25" s="10">
        <x:v>0.1111111111111111</x:v>
      </x:c>
      <x:c r="I25" s="10">
        <x:v>4.1666666666666664E-2</x:v>
      </x:c>
      <x:c r="J25" s="10">
        <x:v>4.6296296296296294E-3</x:v>
      </x:c>
      <x:c r="K25" s="10" t="s">
        <x:v>378</x:v>
      </x:c>
      <x:c r="L25" s="10" t="s">
        <x:v>407</x:v>
      </x:c>
      <x:c r="M25" s="10" t="s">
        <x:v>401</x:v>
      </x:c>
      <x:c r="N25" s="10"/>
    </x:row>
    <x:row r="26">
      <x:c r="A26" s="10" t="s">
        <x:v>204</x:v>
      </x:c>
      <x:c r="B26" s="10" t="s">
        <x:v>165</x:v>
      </x:c>
      <x:c r="C26" s="10" t="s">
        <x:v>182</x:v>
      </x:c>
      <x:c r="D26" s="10" t="s">
        <x:v>419</x:v>
      </x:c>
      <x:c r="E26" s="10" t="s">
        <x:v>406</x:v>
      </x:c>
      <x:c r="F26" s="10" t="s">
        <x:v>400</x:v>
      </x:c>
      <x:c r="G26" s="10" t="s">
        <x:v>54</x:v>
      </x:c>
      <x:c r="H26" s="10">
        <x:v>0.1111111111111111</x:v>
      </x:c>
      <x:c r="I26" s="10">
        <x:v>4.1666666666666664E-2</x:v>
      </x:c>
      <x:c r="J26" s="10">
        <x:v>4.6296296296296294E-3</x:v>
      </x:c>
      <x:c r="K26" s="10" t="s">
        <x:v>378</x:v>
      </x:c>
      <x:c r="L26" s="10" t="s">
        <x:v>407</x:v>
      </x:c>
      <x:c r="M26" s="10" t="s">
        <x:v>401</x:v>
      </x:c>
      <x:c r="N26" s="10"/>
    </x:row>
    <x:row r="27">
      <x:c r="A27" s="10" t="s">
        <x:v>207</x:v>
      </x:c>
      <x:c r="B27" s="10" t="s">
        <x:v>165</x:v>
      </x:c>
      <x:c r="C27" s="10" t="s">
        <x:v>210</x:v>
      </x:c>
      <x:c r="D27" s="10" t="s">
        <x:v>420</x:v>
      </x:c>
      <x:c r="E27" s="10" t="s">
        <x:v>406</x:v>
      </x:c>
      <x:c r="F27" s="10" t="s">
        <x:v>400</x:v>
      </x:c>
      <x:c r="G27" s="10" t="s">
        <x:v>54</x:v>
      </x:c>
      <x:c r="H27" s="10">
        <x:v>0.1111111111111111</x:v>
      </x:c>
      <x:c r="I27" s="10">
        <x:v>4.1666666666666664E-2</x:v>
      </x:c>
      <x:c r="J27" s="10">
        <x:v>4.6296296296296294E-3</x:v>
      </x:c>
      <x:c r="K27" s="10" t="s">
        <x:v>378</x:v>
      </x:c>
      <x:c r="L27" s="10" t="s">
        <x:v>407</x:v>
      </x:c>
      <x:c r="M27" s="10" t="s">
        <x:v>401</x:v>
      </x:c>
      <x:c r="N27" s="10"/>
    </x:row>
    <x:row r="28">
      <x:c r="A28" s="10" t="s">
        <x:v>211</x:v>
      </x:c>
      <x:c r="B28" s="10" t="s">
        <x:v>165</x:v>
      </x:c>
      <x:c r="C28" s="10" t="s">
        <x:v>210</x:v>
      </x:c>
      <x:c r="D28" s="10" t="s">
        <x:v>421</x:v>
      </x:c>
      <x:c r="E28" s="10" t="s">
        <x:v>406</x:v>
      </x:c>
      <x:c r="F28" s="10" t="s">
        <x:v>400</x:v>
      </x:c>
      <x:c r="G28" s="10" t="s">
        <x:v>54</x:v>
      </x:c>
      <x:c r="H28" s="10">
        <x:v>0.1111111111111111</x:v>
      </x:c>
      <x:c r="I28" s="10">
        <x:v>4.1666666666666664E-2</x:v>
      </x:c>
      <x:c r="J28" s="10">
        <x:v>4.6296296296296294E-3</x:v>
      </x:c>
      <x:c r="K28" s="10" t="s">
        <x:v>378</x:v>
      </x:c>
      <x:c r="L28" s="10" t="s">
        <x:v>407</x:v>
      </x:c>
      <x:c r="M28" s="10" t="s">
        <x:v>401</x:v>
      </x:c>
      <x:c r="N28" s="10"/>
    </x:row>
    <x:row r="29">
      <x:c r="A29" s="10" t="s">
        <x:v>214</x:v>
      </x:c>
      <x:c r="B29" s="10" t="s">
        <x:v>165</x:v>
      </x:c>
      <x:c r="C29" s="10" t="s">
        <x:v>210</x:v>
      </x:c>
      <x:c r="D29" s="10" t="s">
        <x:v>422</x:v>
      </x:c>
      <x:c r="E29" s="10" t="s">
        <x:v>406</x:v>
      </x:c>
      <x:c r="F29" s="10" t="s">
        <x:v>400</x:v>
      </x:c>
      <x:c r="G29" s="10" t="s">
        <x:v>54</x:v>
      </x:c>
      <x:c r="H29" s="10">
        <x:v>0.1111111111111111</x:v>
      </x:c>
      <x:c r="I29" s="10">
        <x:v>4.1666666666666664E-2</x:v>
      </x:c>
      <x:c r="J29" s="10">
        <x:v>4.6296296296296294E-3</x:v>
      </x:c>
      <x:c r="K29" s="10" t="s">
        <x:v>378</x:v>
      </x:c>
      <x:c r="L29" s="10" t="s">
        <x:v>407</x:v>
      </x:c>
      <x:c r="M29" s="10" t="s">
        <x:v>401</x:v>
      </x:c>
      <x:c r="N29" s="10"/>
    </x:row>
    <x:row r="30">
      <x:c r="A30" s="10" t="s">
        <x:v>217</x:v>
      </x:c>
      <x:c r="B30" s="10" t="s">
        <x:v>165</x:v>
      </x:c>
      <x:c r="C30" s="10" t="s">
        <x:v>210</x:v>
      </x:c>
      <x:c r="D30" s="10" t="s">
        <x:v>423</x:v>
      </x:c>
      <x:c r="E30" s="10" t="s">
        <x:v>406</x:v>
      </x:c>
      <x:c r="F30" s="10" t="s">
        <x:v>400</x:v>
      </x:c>
      <x:c r="G30" s="10" t="s">
        <x:v>54</x:v>
      </x:c>
      <x:c r="H30" s="10">
        <x:v>0.1111111111111111</x:v>
      </x:c>
      <x:c r="I30" s="10">
        <x:v>4.1666666666666664E-2</x:v>
      </x:c>
      <x:c r="J30" s="10">
        <x:v>4.6296296296296294E-3</x:v>
      </x:c>
      <x:c r="K30" s="10" t="s">
        <x:v>378</x:v>
      </x:c>
      <x:c r="L30" s="10" t="s">
        <x:v>407</x:v>
      </x:c>
      <x:c r="M30" s="10" t="s">
        <x:v>401</x:v>
      </x:c>
      <x:c r="N30" s="10"/>
    </x:row>
    <x:row r="31">
      <x:c r="A31" s="10" t="s">
        <x:v>220</x:v>
      </x:c>
      <x:c r="B31" s="10" t="s">
        <x:v>165</x:v>
      </x:c>
      <x:c r="C31" s="10" t="s">
        <x:v>210</x:v>
      </x:c>
      <x:c r="D31" s="10" t="s">
        <x:v>424</x:v>
      </x:c>
      <x:c r="E31" s="10" t="s">
        <x:v>406</x:v>
      </x:c>
      <x:c r="F31" s="10" t="s">
        <x:v>400</x:v>
      </x:c>
      <x:c r="G31" s="10" t="s">
        <x:v>54</x:v>
      </x:c>
      <x:c r="H31" s="10">
        <x:v>0.1111111111111111</x:v>
      </x:c>
      <x:c r="I31" s="10">
        <x:v>4.1666666666666664E-2</x:v>
      </x:c>
      <x:c r="J31" s="10">
        <x:v>4.6296296296296294E-3</x:v>
      </x:c>
      <x:c r="K31" s="10" t="s">
        <x:v>378</x:v>
      </x:c>
      <x:c r="L31" s="10" t="s">
        <x:v>407</x:v>
      </x:c>
      <x:c r="M31" s="10" t="s">
        <x:v>401</x:v>
      </x:c>
      <x:c r="N31" s="10"/>
    </x:row>
    <x:row r="32">
      <x:c r="A32" s="10" t="s">
        <x:v>223</x:v>
      </x:c>
      <x:c r="B32" s="10" t="s">
        <x:v>165</x:v>
      </x:c>
      <x:c r="C32" s="10" t="s">
        <x:v>210</x:v>
      </x:c>
      <x:c r="D32" s="10" t="s">
        <x:v>425</x:v>
      </x:c>
      <x:c r="E32" s="10" t="s">
        <x:v>406</x:v>
      </x:c>
      <x:c r="F32" s="10" t="s">
        <x:v>400</x:v>
      </x:c>
      <x:c r="G32" s="10" t="s">
        <x:v>54</x:v>
      </x:c>
      <x:c r="H32" s="10">
        <x:v>0.1111111111111111</x:v>
      </x:c>
      <x:c r="I32" s="10">
        <x:v>4.1666666666666664E-2</x:v>
      </x:c>
      <x:c r="J32" s="10">
        <x:v>4.6296296296296294E-3</x:v>
      </x:c>
      <x:c r="K32" s="10" t="s">
        <x:v>378</x:v>
      </x:c>
      <x:c r="L32" s="10" t="s">
        <x:v>407</x:v>
      </x:c>
      <x:c r="M32" s="10" t="s">
        <x:v>401</x:v>
      </x:c>
      <x:c r="N32" s="10"/>
    </x:row>
    <x:row r="33">
      <x:c r="A33" s="10" t="s">
        <x:v>226</x:v>
      </x:c>
      <x:c r="B33" s="10" t="s">
        <x:v>165</x:v>
      </x:c>
      <x:c r="C33" s="10" t="s">
        <x:v>210</x:v>
      </x:c>
      <x:c r="D33" s="10" t="s">
        <x:v>426</x:v>
      </x:c>
      <x:c r="E33" s="10" t="s">
        <x:v>406</x:v>
      </x:c>
      <x:c r="F33" s="10" t="s">
        <x:v>400</x:v>
      </x:c>
      <x:c r="G33" s="10" t="s">
        <x:v>54</x:v>
      </x:c>
      <x:c r="H33" s="10">
        <x:v>0.1111111111111111</x:v>
      </x:c>
      <x:c r="I33" s="10">
        <x:v>4.1666666666666664E-2</x:v>
      </x:c>
      <x:c r="J33" s="10">
        <x:v>4.6296296296296294E-3</x:v>
      </x:c>
      <x:c r="K33" s="10" t="s">
        <x:v>378</x:v>
      </x:c>
      <x:c r="L33" s="10" t="s">
        <x:v>407</x:v>
      </x:c>
      <x:c r="M33" s="10" t="s">
        <x:v>401</x:v>
      </x:c>
      <x:c r="N33" s="10"/>
    </x:row>
    <x:row r="34">
      <x:c r="A34" s="10" t="s">
        <x:v>229</x:v>
      </x:c>
      <x:c r="B34" s="10" t="s">
        <x:v>165</x:v>
      </x:c>
      <x:c r="C34" s="10" t="s">
        <x:v>210</x:v>
      </x:c>
      <x:c r="D34" s="10" t="s">
        <x:v>427</x:v>
      </x:c>
      <x:c r="E34" s="10" t="s">
        <x:v>406</x:v>
      </x:c>
      <x:c r="F34" s="10" t="s">
        <x:v>400</x:v>
      </x:c>
      <x:c r="G34" s="10" t="s">
        <x:v>54</x:v>
      </x:c>
      <x:c r="H34" s="10">
        <x:v>0.1111111111111111</x:v>
      </x:c>
      <x:c r="I34" s="10">
        <x:v>4.1666666666666664E-2</x:v>
      </x:c>
      <x:c r="J34" s="10">
        <x:v>4.6296296296296294E-3</x:v>
      </x:c>
      <x:c r="K34" s="10" t="s">
        <x:v>378</x:v>
      </x:c>
      <x:c r="L34" s="10" t="s">
        <x:v>407</x:v>
      </x:c>
      <x:c r="M34" s="10" t="s">
        <x:v>401</x:v>
      </x:c>
      <x:c r="N34" s="10"/>
    </x:row>
    <x:row r="35">
      <x:c r="A35" s="10" t="s">
        <x:v>232</x:v>
      </x:c>
      <x:c r="B35" s="10" t="s">
        <x:v>236</x:v>
      </x:c>
      <x:c r="C35" s="10" t="s">
        <x:v>235</x:v>
      </x:c>
      <x:c r="D35" s="10" t="s">
        <x:v>428</x:v>
      </x:c>
      <x:c r="E35" s="10" t="s">
        <x:v>399</x:v>
      </x:c>
      <x:c r="F35" s="10" t="s">
        <x:v>400</x:v>
      </x:c>
      <x:c r="G35" s="10" t="s">
        <x:v>54</x:v>
      </x:c>
      <x:c r="H35" s="10">
        <x:v>0.1111111111111111</x:v>
      </x:c>
      <x:c r="I35" s="10">
        <x:v>0.5</x:v>
      </x:c>
      <x:c r="J35" s="10">
        <x:v>5.5555555555555552E-2</x:v>
      </x:c>
      <x:c r="K35" s="10" t="s">
        <x:v>378</x:v>
      </x:c>
      <x:c r="L35" s="10" t="s">
        <x:v>429</x:v>
      </x:c>
      <x:c r="M35" s="10" t="s">
        <x:v>401</x:v>
      </x:c>
      <x:c r="N35" s="10"/>
    </x:row>
    <x:row r="36">
      <x:c r="A36" s="10" t="s">
        <x:v>237</x:v>
      </x:c>
      <x:c r="B36" s="10" t="s">
        <x:v>236</x:v>
      </x:c>
      <x:c r="C36" s="10" t="s">
        <x:v>240</x:v>
      </x:c>
      <x:c r="D36" s="10" t="s">
        <x:v>430</x:v>
      </x:c>
      <x:c r="E36" s="10" t="s">
        <x:v>399</x:v>
      </x:c>
      <x:c r="F36" s="10" t="s">
        <x:v>400</x:v>
      </x:c>
      <x:c r="G36" s="10" t="s">
        <x:v>54</x:v>
      </x:c>
      <x:c r="H36" s="10">
        <x:v>0.1111111111111111</x:v>
      </x:c>
      <x:c r="I36" s="10">
        <x:v>0.5</x:v>
      </x:c>
      <x:c r="J36" s="10">
        <x:v>5.5555555555555552E-2</x:v>
      </x:c>
      <x:c r="K36" s="10" t="s">
        <x:v>378</x:v>
      </x:c>
      <x:c r="L36" s="10" t="s">
        <x:v>429</x:v>
      </x:c>
      <x:c r="M36" s="10" t="s">
        <x:v>401</x:v>
      </x:c>
      <x:c r="N36" s="10"/>
    </x:row>
    <x:row r="37">
      <x:c r="A37" s="10" t="s">
        <x:v>241</x:v>
      </x:c>
      <x:c r="B37" s="10" t="s">
        <x:v>246</x:v>
      </x:c>
      <x:c r="C37" s="10" t="s">
        <x:v>245</x:v>
      </x:c>
      <x:c r="D37" s="10" t="s">
        <x:v>431</x:v>
      </x:c>
      <x:c r="E37" s="10" t="s">
        <x:v>432</x:v>
      </x:c>
      <x:c r="F37" s="10" t="s">
        <x:v>377</x:v>
      </x:c>
      <x:c r="G37" s="10" t="s">
        <x:v>152</x:v>
      </x:c>
      <x:c r="H37" s="10">
        <x:v>0.1111111111111111</x:v>
      </x:c>
      <x:c r="I37" s="10">
        <x:v>0.5</x:v>
      </x:c>
      <x:c r="J37" s="10">
        <x:v>5.5555555555555552E-2</x:v>
      </x:c>
      <x:c r="K37" s="10" t="s">
        <x:v>378</x:v>
      </x:c>
      <x:c r="L37" s="10" t="s">
        <x:v>379</x:v>
      </x:c>
      <x:c r="M37" s="10" t="s">
        <x:v>380</x:v>
      </x:c>
      <x:c r="N37" s="10"/>
    </x:row>
    <x:row r="38">
      <x:c r="A38" s="10" t="s">
        <x:v>247</x:v>
      </x:c>
      <x:c r="B38" s="10" t="s">
        <x:v>246</x:v>
      </x:c>
      <x:c r="C38" s="10" t="s">
        <x:v>250</x:v>
      </x:c>
      <x:c r="D38" s="10" t="s">
        <x:v>433</x:v>
      </x:c>
      <x:c r="E38" s="10" t="s">
        <x:v>432</x:v>
      </x:c>
      <x:c r="F38" s="10" t="s">
        <x:v>377</x:v>
      </x:c>
      <x:c r="G38" s="10" t="s">
        <x:v>152</x:v>
      </x:c>
      <x:c r="H38" s="10">
        <x:v>0.1111111111111111</x:v>
      </x:c>
      <x:c r="I38" s="10">
        <x:v>0.5</x:v>
      </x:c>
      <x:c r="J38" s="10">
        <x:v>5.5555555555555552E-2</x:v>
      </x:c>
      <x:c r="K38" s="10" t="s">
        <x:v>378</x:v>
      </x:c>
      <x:c r="L38" s="10" t="s">
        <x:v>379</x:v>
      </x:c>
      <x:c r="M38" s="10" t="s">
        <x:v>380</x:v>
      </x:c>
      <x:c r="N38" s="10"/>
    </x:row>
    <x:row r="39">
      <x:c r="A39" s="10" t="s">
        <x:v>251</x:v>
      </x:c>
      <x:c r="B39" s="10" t="s">
        <x:v>255</x:v>
      </x:c>
      <x:c r="C39" s="10" t="s">
        <x:v>254</x:v>
      </x:c>
      <x:c r="D39" s="10" t="s">
        <x:v>434</x:v>
      </x:c>
      <x:c r="E39" s="10" t="s">
        <x:v>435</x:v>
      </x:c>
      <x:c r="F39" s="10" t="str">
        <x:v>2025</x:v>
      </x:c>
      <x:c r="G39" s="10" t="s">
        <x:v>54</x:v>
      </x:c>
      <x:c r="H39" s="10">
        <x:v>0.1111111111111111</x:v>
      </x:c>
      <x:c r="I39" s="10">
        <x:v>6.25E-2</x:v>
      </x:c>
      <x:c r="J39" s="10">
        <x:v>6.9444444444444441E-3</x:v>
      </x:c>
      <x:c r="K39" s="10" t="s">
        <x:v>436</x:v>
      </x:c>
      <x:c r="L39" s="10" t="s">
        <x:v>437</x:v>
      </x:c>
      <x:c r="M39" s="10" t="s">
        <x:v>438</x:v>
      </x:c>
      <x:c r="N39" s="10" t="str">
        <x:v>Atualização 8-10-2026; períodos e edição documentados na Base 61x27.</x:v>
      </x:c>
    </x:row>
    <x:row r="40">
      <x:c r="A40" s="10" t="s">
        <x:v>256</x:v>
      </x:c>
      <x:c r="B40" s="10" t="s">
        <x:v>255</x:v>
      </x:c>
      <x:c r="C40" s="10" t="s">
        <x:v>254</x:v>
      </x:c>
      <x:c r="D40" s="10" t="s">
        <x:v>439</x:v>
      </x:c>
      <x:c r="E40" s="10" t="s">
        <x:v>440</x:v>
      </x:c>
      <x:c r="F40" s="10" t="s">
        <x:v>441</x:v>
      </x:c>
      <x:c r="G40" s="10" t="s">
        <x:v>54</x:v>
      </x:c>
      <x:c r="H40" s="10">
        <x:v>0.1111111111111111</x:v>
      </x:c>
      <x:c r="I40" s="10">
        <x:v>6.25E-2</x:v>
      </x:c>
      <x:c r="J40" s="10">
        <x:v>6.9444444444444441E-3</x:v>
      </x:c>
      <x:c r="K40" s="10" t="s">
        <x:v>436</x:v>
      </x:c>
      <x:c r="L40" s="10" t="s">
        <x:v>437</x:v>
      </x:c>
      <x:c r="M40" s="10" t="s">
        <x:v>442</x:v>
      </x:c>
      <x:c r="N40" s="10"/>
    </x:row>
    <x:row r="41">
      <x:c r="A41" s="10" t="s">
        <x:v>261</x:v>
      </x:c>
      <x:c r="B41" s="10" t="s">
        <x:v>255</x:v>
      </x:c>
      <x:c r="C41" s="10" t="s">
        <x:v>254</x:v>
      </x:c>
      <x:c r="D41" s="10" t="s">
        <x:v>443</x:v>
      </x:c>
      <x:c r="E41" s="10" t="s">
        <x:v>444</x:v>
      </x:c>
      <x:c r="F41" s="10" t="s">
        <x:v>441</x:v>
      </x:c>
      <x:c r="G41" s="10" t="s">
        <x:v>54</x:v>
      </x:c>
      <x:c r="H41" s="10">
        <x:v>0.1111111111111111</x:v>
      </x:c>
      <x:c r="I41" s="10">
        <x:v>6.25E-2</x:v>
      </x:c>
      <x:c r="J41" s="10">
        <x:v>6.9444444444444441E-3</x:v>
      </x:c>
      <x:c r="K41" s="10" t="s">
        <x:v>436</x:v>
      </x:c>
      <x:c r="L41" s="10" t="s">
        <x:v>437</x:v>
      </x:c>
      <x:c r="M41" s="10" t="s">
        <x:v>445</x:v>
      </x:c>
      <x:c r="N41" s="10"/>
    </x:row>
    <x:row r="42">
      <x:c r="A42" s="10" t="s">
        <x:v>266</x:v>
      </x:c>
      <x:c r="B42" s="10" t="s">
        <x:v>255</x:v>
      </x:c>
      <x:c r="C42" s="10" t="s">
        <x:v>254</x:v>
      </x:c>
      <x:c r="D42" s="10" t="s">
        <x:v>446</x:v>
      </x:c>
      <x:c r="E42" s="10" t="s">
        <x:v>444</x:v>
      </x:c>
      <x:c r="F42" s="10" t="s">
        <x:v>441</x:v>
      </x:c>
      <x:c r="G42" s="10" t="s">
        <x:v>54</x:v>
      </x:c>
      <x:c r="H42" s="10">
        <x:v>0.1111111111111111</x:v>
      </x:c>
      <x:c r="I42" s="10">
        <x:v>6.25E-2</x:v>
      </x:c>
      <x:c r="J42" s="10">
        <x:v>6.9444444444444441E-3</x:v>
      </x:c>
      <x:c r="K42" s="10" t="s">
        <x:v>436</x:v>
      </x:c>
      <x:c r="L42" s="10" t="s">
        <x:v>437</x:v>
      </x:c>
      <x:c r="M42" s="10" t="s">
        <x:v>445</x:v>
      </x:c>
      <x:c r="N42" s="10"/>
    </x:row>
    <x:row r="43">
      <x:c r="A43" s="10" t="s">
        <x:v>268</x:v>
      </x:c>
      <x:c r="B43" s="10" t="s">
        <x:v>255</x:v>
      </x:c>
      <x:c r="C43" s="10" t="s">
        <x:v>270</x:v>
      </x:c>
      <x:c r="D43" s="10" t="s">
        <x:v>447</x:v>
      </x:c>
      <x:c r="E43" s="10" t="s">
        <x:v>435</x:v>
      </x:c>
      <x:c r="F43" s="10" t="str">
        <x:v>2025</x:v>
      </x:c>
      <x:c r="G43" s="10" t="s">
        <x:v>54</x:v>
      </x:c>
      <x:c r="H43" s="10">
        <x:v>0.1111111111111111</x:v>
      </x:c>
      <x:c r="I43" s="10">
        <x:v>0.05</x:v>
      </x:c>
      <x:c r="J43" s="10">
        <x:v>5.5555555555555558E-3</x:v>
      </x:c>
      <x:c r="K43" s="10" t="s">
        <x:v>436</x:v>
      </x:c>
      <x:c r="L43" s="10" t="s">
        <x:v>437</x:v>
      </x:c>
      <x:c r="M43" s="10" t="s">
        <x:v>438</x:v>
      </x:c>
      <x:c r="N43" s="10" t="str">
        <x:v>Atualização 8-10-2026; períodos e edição documentados na Base 61x27.</x:v>
      </x:c>
    </x:row>
    <x:row r="44">
      <x:c r="A44" s="10" t="s">
        <x:v>271</x:v>
      </x:c>
      <x:c r="B44" s="10" t="s">
        <x:v>255</x:v>
      </x:c>
      <x:c r="C44" s="10" t="s">
        <x:v>270</x:v>
      </x:c>
      <x:c r="D44" s="10" t="s">
        <x:v>448</x:v>
      </x:c>
      <x:c r="E44" s="10" t="s">
        <x:v>435</x:v>
      </x:c>
      <x:c r="F44" s="10" t="str">
        <x:v>2025</x:v>
      </x:c>
      <x:c r="G44" s="10" t="s">
        <x:v>54</x:v>
      </x:c>
      <x:c r="H44" s="10">
        <x:v>0.1111111111111111</x:v>
      </x:c>
      <x:c r="I44" s="10">
        <x:v>0.05</x:v>
      </x:c>
      <x:c r="J44" s="10">
        <x:v>5.5555555555555558E-3</x:v>
      </x:c>
      <x:c r="K44" s="10" t="s">
        <x:v>436</x:v>
      </x:c>
      <x:c r="L44" s="10" t="s">
        <x:v>437</x:v>
      </x:c>
      <x:c r="M44" s="10" t="s">
        <x:v>438</x:v>
      </x:c>
      <x:c r="N44" s="10" t="str">
        <x:v>Atualização 8-10-2026; períodos e edição documentados na Base 61x27.</x:v>
      </x:c>
    </x:row>
    <x:row r="45">
      <x:c r="A45" s="10" t="s">
        <x:v>273</x:v>
      </x:c>
      <x:c r="B45" s="10" t="s">
        <x:v>255</x:v>
      </x:c>
      <x:c r="C45" s="10" t="s">
        <x:v>270</x:v>
      </x:c>
      <x:c r="D45" s="10" t="s">
        <x:v>449</x:v>
      </x:c>
      <x:c r="E45" s="10" t="s">
        <x:v>444</x:v>
      </x:c>
      <x:c r="F45" s="10" t="s">
        <x:v>441</x:v>
      </x:c>
      <x:c r="G45" s="10" t="s">
        <x:v>54</x:v>
      </x:c>
      <x:c r="H45" s="10">
        <x:v>0.1111111111111111</x:v>
      </x:c>
      <x:c r="I45" s="10">
        <x:v>0.05</x:v>
      </x:c>
      <x:c r="J45" s="10">
        <x:v>5.5555555555555558E-3</x:v>
      </x:c>
      <x:c r="K45" s="10" t="s">
        <x:v>436</x:v>
      </x:c>
      <x:c r="L45" s="10" t="s">
        <x:v>437</x:v>
      </x:c>
      <x:c r="M45" s="10" t="s">
        <x:v>445</x:v>
      </x:c>
      <x:c r="N45" s="10"/>
    </x:row>
    <x:row r="46">
      <x:c r="A46" s="10" t="s">
        <x:v>275</x:v>
      </x:c>
      <x:c r="B46" s="10" t="s">
        <x:v>255</x:v>
      </x:c>
      <x:c r="C46" s="10" t="s">
        <x:v>270</x:v>
      </x:c>
      <x:c r="D46" s="10" t="s">
        <x:v>450</x:v>
      </x:c>
      <x:c r="E46" s="10" t="s">
        <x:v>444</x:v>
      </x:c>
      <x:c r="F46" s="10" t="s">
        <x:v>441</x:v>
      </x:c>
      <x:c r="G46" s="10" t="s">
        <x:v>54</x:v>
      </x:c>
      <x:c r="H46" s="10">
        <x:v>0.1111111111111111</x:v>
      </x:c>
      <x:c r="I46" s="10">
        <x:v>0.05</x:v>
      </x:c>
      <x:c r="J46" s="10">
        <x:v>5.5555555555555558E-3</x:v>
      </x:c>
      <x:c r="K46" s="10" t="s">
        <x:v>436</x:v>
      </x:c>
      <x:c r="L46" s="10" t="s">
        <x:v>437</x:v>
      </x:c>
      <x:c r="M46" s="10" t="s">
        <x:v>445</x:v>
      </x:c>
      <x:c r="N46" s="10"/>
    </x:row>
    <x:row r="47">
      <x:c r="A47" s="10" t="s">
        <x:v>277</x:v>
      </x:c>
      <x:c r="B47" s="10" t="s">
        <x:v>255</x:v>
      </x:c>
      <x:c r="C47" s="10" t="s">
        <x:v>270</x:v>
      </x:c>
      <x:c r="D47" s="10" t="s">
        <x:v>451</x:v>
      </x:c>
      <x:c r="E47" s="10" t="s">
        <x:v>452</x:v>
      </x:c>
      <x:c r="F47" s="10" t="s">
        <x:v>441</x:v>
      </x:c>
      <x:c r="G47" s="10" t="s">
        <x:v>54</x:v>
      </x:c>
      <x:c r="H47" s="10">
        <x:v>0.1111111111111111</x:v>
      </x:c>
      <x:c r="I47" s="10">
        <x:v>0.05</x:v>
      </x:c>
      <x:c r="J47" s="10">
        <x:v>5.5555555555555558E-3</x:v>
      </x:c>
      <x:c r="K47" s="10" t="s">
        <x:v>436</x:v>
      </x:c>
      <x:c r="L47" s="10" t="s">
        <x:v>437</x:v>
      </x:c>
      <x:c r="M47" s="10" t="s">
        <x:v>453</x:v>
      </x:c>
      <x:c r="N47" s="10"/>
    </x:row>
    <x:row r="48">
      <x:c r="A48" s="10" t="s">
        <x:v>283</x:v>
      </x:c>
      <x:c r="B48" s="10" t="s">
        <x:v>255</x:v>
      </x:c>
      <x:c r="C48" s="10" t="s">
        <x:v>285</x:v>
      </x:c>
      <x:c r="D48" s="10" t="s">
        <x:v>454</x:v>
      </x:c>
      <x:c r="E48" s="10" t="s">
        <x:v>444</x:v>
      </x:c>
      <x:c r="F48" s="10" t="s">
        <x:v>441</x:v>
      </x:c>
      <x:c r="G48" s="10" t="s">
        <x:v>54</x:v>
      </x:c>
      <x:c r="H48" s="10">
        <x:v>0.1111111111111111</x:v>
      </x:c>
      <x:c r="I48" s="10">
        <x:v>8.3333333333333329E-2</x:v>
      </x:c>
      <x:c r="J48" s="10">
        <x:v>9.2592592592592587E-3</x:v>
      </x:c>
      <x:c r="K48" s="10" t="s">
        <x:v>436</x:v>
      </x:c>
      <x:c r="L48" s="10" t="s">
        <x:v>437</x:v>
      </x:c>
      <x:c r="M48" s="10" t="s">
        <x:v>445</x:v>
      </x:c>
      <x:c r="N48" s="10"/>
    </x:row>
    <x:row r="49">
      <x:c r="A49" s="10" t="s">
        <x:v>286</x:v>
      </x:c>
      <x:c r="B49" s="10" t="s">
        <x:v>255</x:v>
      </x:c>
      <x:c r="C49" s="10" t="s">
        <x:v>285</x:v>
      </x:c>
      <x:c r="D49" s="10" t="s">
        <x:v>455</x:v>
      </x:c>
      <x:c r="E49" s="10" t="s">
        <x:v>444</x:v>
      </x:c>
      <x:c r="F49" s="10" t="s">
        <x:v>441</x:v>
      </x:c>
      <x:c r="G49" s="10" t="s">
        <x:v>54</x:v>
      </x:c>
      <x:c r="H49" s="10">
        <x:v>0.1111111111111111</x:v>
      </x:c>
      <x:c r="I49" s="10">
        <x:v>8.3333333333333329E-2</x:v>
      </x:c>
      <x:c r="J49" s="10">
        <x:v>9.2592592592592587E-3</x:v>
      </x:c>
      <x:c r="K49" s="10" t="s">
        <x:v>436</x:v>
      </x:c>
      <x:c r="L49" s="10" t="s">
        <x:v>437</x:v>
      </x:c>
      <x:c r="M49" s="10" t="s">
        <x:v>445</x:v>
      </x:c>
      <x:c r="N49" s="10"/>
    </x:row>
    <x:row r="50">
      <x:c r="A50" s="10" t="s">
        <x:v>288</x:v>
      </x:c>
      <x:c r="B50" s="10" t="s">
        <x:v>255</x:v>
      </x:c>
      <x:c r="C50" s="10" t="s">
        <x:v>285</x:v>
      </x:c>
      <x:c r="D50" s="10" t="s">
        <x:v>456</x:v>
      </x:c>
      <x:c r="E50" s="10" t="s">
        <x:v>457</x:v>
      </x:c>
      <x:c r="F50" s="10" t="s">
        <x:v>441</x:v>
      </x:c>
      <x:c r="G50" s="10" t="s">
        <x:v>54</x:v>
      </x:c>
      <x:c r="H50" s="10">
        <x:v>0.1111111111111111</x:v>
      </x:c>
      <x:c r="I50" s="10">
        <x:v>8.3333333333333329E-2</x:v>
      </x:c>
      <x:c r="J50" s="10">
        <x:v>9.2592592592592587E-3</x:v>
      </x:c>
      <x:c r="K50" s="10" t="s">
        <x:v>436</x:v>
      </x:c>
      <x:c r="L50" s="10" t="s">
        <x:v>437</x:v>
      </x:c>
      <x:c r="M50" s="10" t="s">
        <x:v>445</x:v>
      </x:c>
      <x:c r="N50" s="10"/>
    </x:row>
    <x:row r="51">
      <x:c r="A51" s="10" t="s">
        <x:v>321</x:v>
      </x:c>
      <x:c r="B51" s="10" t="s">
        <x:v>255</x:v>
      </x:c>
      <x:c r="C51" s="10" t="s">
        <x:v>323</x:v>
      </x:c>
      <x:c r="D51" s="10" t="s">
        <x:v>458</x:v>
      </x:c>
      <x:c r="E51" s="10" t="s">
        <x:v>435</x:v>
      </x:c>
      <x:c r="F51" s="10" t="str">
        <x:v>2025</x:v>
      </x:c>
      <x:c r="G51" s="10" t="s">
        <x:v>54</x:v>
      </x:c>
      <x:c r="H51" s="10">
        <x:v>0.1111111111111111</x:v>
      </x:c>
      <x:c r="I51" s="10">
        <x:v>0.05</x:v>
      </x:c>
      <x:c r="J51" s="10">
        <x:v>5.5555555555555558E-3</x:v>
      </x:c>
      <x:c r="K51" s="10" t="s">
        <x:v>436</x:v>
      </x:c>
      <x:c r="L51" s="10" t="s">
        <x:v>437</x:v>
      </x:c>
      <x:c r="M51" s="10" t="s">
        <x:v>438</x:v>
      </x:c>
      <x:c r="N51" s="10" t="str">
        <x:v>Atualização 8-10-2026; períodos e edição documentados na Base 61x27.</x:v>
      </x:c>
    </x:row>
    <x:row r="52">
      <x:c r="A52" s="10" t="s">
        <x:v>324</x:v>
      </x:c>
      <x:c r="B52" s="10" t="s">
        <x:v>255</x:v>
      </x:c>
      <x:c r="C52" s="10" t="s">
        <x:v>323</x:v>
      </x:c>
      <x:c r="D52" s="10" t="s">
        <x:v>459</x:v>
      </x:c>
      <x:c r="E52" s="10" t="s">
        <x:v>444</x:v>
      </x:c>
      <x:c r="F52" s="10" t="s">
        <x:v>441</x:v>
      </x:c>
      <x:c r="G52" s="10" t="s">
        <x:v>152</x:v>
      </x:c>
      <x:c r="H52" s="10">
        <x:v>0.1111111111111111</x:v>
      </x:c>
      <x:c r="I52" s="10">
        <x:v>0.05</x:v>
      </x:c>
      <x:c r="J52" s="10">
        <x:v>5.5555555555555558E-3</x:v>
      </x:c>
      <x:c r="K52" s="10" t="s">
        <x:v>436</x:v>
      </x:c>
      <x:c r="L52" s="10" t="s">
        <x:v>437</x:v>
      </x:c>
      <x:c r="M52" s="10" t="s">
        <x:v>445</x:v>
      </x:c>
      <x:c r="N52" s="10"/>
    </x:row>
    <x:row r="53">
      <x:c r="A53" s="10" t="s">
        <x:v>326</x:v>
      </x:c>
      <x:c r="B53" s="10" t="s">
        <x:v>255</x:v>
      </x:c>
      <x:c r="C53" s="10" t="s">
        <x:v>323</x:v>
      </x:c>
      <x:c r="D53" s="10" t="s">
        <x:v>460</x:v>
      </x:c>
      <x:c r="E53" s="10" t="s">
        <x:v>444</x:v>
      </x:c>
      <x:c r="F53" s="10" t="s">
        <x:v>441</x:v>
      </x:c>
      <x:c r="G53" s="10" t="s">
        <x:v>152</x:v>
      </x:c>
      <x:c r="H53" s="10">
        <x:v>0.1111111111111111</x:v>
      </x:c>
      <x:c r="I53" s="10">
        <x:v>0.05</x:v>
      </x:c>
      <x:c r="J53" s="10">
        <x:v>5.5555555555555558E-3</x:v>
      </x:c>
      <x:c r="K53" s="10" t="s">
        <x:v>436</x:v>
      </x:c>
      <x:c r="L53" s="10" t="s">
        <x:v>437</x:v>
      </x:c>
      <x:c r="M53" s="10" t="s">
        <x:v>445</x:v>
      </x:c>
      <x:c r="N53" s="10"/>
    </x:row>
    <x:row r="54">
      <x:c r="A54" s="10" t="s">
        <x:v>328</x:v>
      </x:c>
      <x:c r="B54" s="10" t="s">
        <x:v>255</x:v>
      </x:c>
      <x:c r="C54" s="10" t="s">
        <x:v>323</x:v>
      </x:c>
      <x:c r="D54" s="10" t="s">
        <x:v>461</x:v>
      </x:c>
      <x:c r="E54" s="10" t="s">
        <x:v>444</x:v>
      </x:c>
      <x:c r="F54" s="10" t="s">
        <x:v>441</x:v>
      </x:c>
      <x:c r="G54" s="10" t="s">
        <x:v>152</x:v>
      </x:c>
      <x:c r="H54" s="10">
        <x:v>0.1111111111111111</x:v>
      </x:c>
      <x:c r="I54" s="10">
        <x:v>0.05</x:v>
      </x:c>
      <x:c r="J54" s="10">
        <x:v>5.5555555555555558E-3</x:v>
      </x:c>
      <x:c r="K54" s="10" t="s">
        <x:v>436</x:v>
      </x:c>
      <x:c r="L54" s="10" t="s">
        <x:v>437</x:v>
      </x:c>
      <x:c r="M54" s="10" t="s">
        <x:v>445</x:v>
      </x:c>
      <x:c r="N54" s="10"/>
    </x:row>
    <x:row r="55">
      <x:c r="A55" s="10" t="s">
        <x:v>330</x:v>
      </x:c>
      <x:c r="B55" s="10" t="s">
        <x:v>255</x:v>
      </x:c>
      <x:c r="C55" s="10" t="s">
        <x:v>323</x:v>
      </x:c>
      <x:c r="D55" s="10" t="s">
        <x:v>462</x:v>
      </x:c>
      <x:c r="E55" s="10" t="s">
        <x:v>463</x:v>
      </x:c>
      <x:c r="F55" s="10" t="s">
        <x:v>441</x:v>
      </x:c>
      <x:c r="G55" s="10" t="s">
        <x:v>54</x:v>
      </x:c>
      <x:c r="H55" s="10">
        <x:v>0.1111111111111111</x:v>
      </x:c>
      <x:c r="I55" s="10">
        <x:v>0.05</x:v>
      </x:c>
      <x:c r="J55" s="10">
        <x:v>5.5555555555555558E-3</x:v>
      </x:c>
      <x:c r="K55" s="10" t="s">
        <x:v>436</x:v>
      </x:c>
      <x:c r="L55" s="10" t="s">
        <x:v>437</x:v>
      </x:c>
      <x:c r="M55" s="10" t="s">
        <x:v>464</x:v>
      </x:c>
      <x:c r="N55" s="10"/>
    </x:row>
    <x:row r="56">
      <x:c r="A56" s="10" t="s">
        <x:v>335</x:v>
      </x:c>
      <x:c r="B56" s="10" t="s">
        <x:v>340</x:v>
      </x:c>
      <x:c r="C56" s="10" t="s">
        <x:v>339</x:v>
      </x:c>
      <x:c r="D56" s="10" t="s">
        <x:v>465</x:v>
      </x:c>
      <x:c r="E56" s="10" t="s">
        <x:v>376</x:v>
      </x:c>
      <x:c r="F56" s="10" t="s">
        <x:v>377</x:v>
      </x:c>
      <x:c r="G56" s="10" t="s">
        <x:v>152</x:v>
      </x:c>
      <x:c r="H56" s="10">
        <x:v>0.1111111111111111</x:v>
      </x:c>
      <x:c r="I56" s="10">
        <x:v>0.16666666666666666</x:v>
      </x:c>
      <x:c r="J56" s="10">
        <x:v>1.8518518518518517E-2</x:v>
      </x:c>
      <x:c r="K56" s="10" t="s">
        <x:v>378</x:v>
      </x:c>
      <x:c r="L56" s="10" t="s">
        <x:v>466</x:v>
      </x:c>
      <x:c r="M56" s="10" t="s">
        <x:v>380</x:v>
      </x:c>
      <x:c r="N56" s="10"/>
    </x:row>
    <x:row r="57">
      <x:c r="A57" s="10" t="s">
        <x:v>341</x:v>
      </x:c>
      <x:c r="B57" s="10" t="s">
        <x:v>340</x:v>
      </x:c>
      <x:c r="C57" s="10" t="s">
        <x:v>339</x:v>
      </x:c>
      <x:c r="D57" s="10" t="s">
        <x:v>467</x:v>
      </x:c>
      <x:c r="E57" s="10" t="s">
        <x:v>376</x:v>
      </x:c>
      <x:c r="F57" s="10" t="s">
        <x:v>377</x:v>
      </x:c>
      <x:c r="G57" s="10" t="s">
        <x:v>54</x:v>
      </x:c>
      <x:c r="H57" s="10">
        <x:v>0.1111111111111111</x:v>
      </x:c>
      <x:c r="I57" s="10">
        <x:v>0.16666666666666666</x:v>
      </x:c>
      <x:c r="J57" s="10">
        <x:v>1.8518518518518517E-2</x:v>
      </x:c>
      <x:c r="K57" s="10" t="s">
        <x:v>378</x:v>
      </x:c>
      <x:c r="L57" s="10" t="s">
        <x:v>466</x:v>
      </x:c>
      <x:c r="M57" s="10" t="s">
        <x:v>380</x:v>
      </x:c>
      <x:c r="N57" s="10"/>
    </x:row>
    <x:row r="58">
      <x:c r="A58" s="10" t="s">
        <x:v>344</x:v>
      </x:c>
      <x:c r="B58" s="10" t="s">
        <x:v>340</x:v>
      </x:c>
      <x:c r="C58" s="10" t="s">
        <x:v>348</x:v>
      </x:c>
      <x:c r="D58" s="10" t="s">
        <x:v>468</x:v>
      </x:c>
      <x:c r="E58" s="10" t="s">
        <x:v>376</x:v>
      </x:c>
      <x:c r="F58" s="10" t="s">
        <x:v>377</x:v>
      </x:c>
      <x:c r="G58" s="10" t="s">
        <x:v>54</x:v>
      </x:c>
      <x:c r="H58" s="10">
        <x:v>0.1111111111111111</x:v>
      </x:c>
      <x:c r="I58" s="10">
        <x:v>0.16666666666666666</x:v>
      </x:c>
      <x:c r="J58" s="10">
        <x:v>1.8518518518518517E-2</x:v>
      </x:c>
      <x:c r="K58" s="10" t="s">
        <x:v>378</x:v>
      </x:c>
      <x:c r="L58" s="10" t="s">
        <x:v>466</x:v>
      </x:c>
      <x:c r="M58" s="10" t="s">
        <x:v>380</x:v>
      </x:c>
      <x:c r="N58" s="10"/>
    </x:row>
    <x:row r="59">
      <x:c r="A59" s="10" t="s">
        <x:v>349</x:v>
      </x:c>
      <x:c r="B59" s="10" t="s">
        <x:v>340</x:v>
      </x:c>
      <x:c r="C59" s="10" t="s">
        <x:v>348</x:v>
      </x:c>
      <x:c r="D59" s="10" t="s">
        <x:v>469</x:v>
      </x:c>
      <x:c r="E59" s="10" t="s">
        <x:v>376</x:v>
      </x:c>
      <x:c r="F59" s="10" t="s">
        <x:v>377</x:v>
      </x:c>
      <x:c r="G59" s="10" t="s">
        <x:v>54</x:v>
      </x:c>
      <x:c r="H59" s="10">
        <x:v>0.1111111111111111</x:v>
      </x:c>
      <x:c r="I59" s="10">
        <x:v>0.16666666666666666</x:v>
      </x:c>
      <x:c r="J59" s="10">
        <x:v>1.8518518518518517E-2</x:v>
      </x:c>
      <x:c r="K59" s="10" t="s">
        <x:v>378</x:v>
      </x:c>
      <x:c r="L59" s="10" t="s">
        <x:v>466</x:v>
      </x:c>
      <x:c r="M59" s="10" t="s">
        <x:v>380</x:v>
      </x:c>
      <x:c r="N59" s="10"/>
    </x:row>
    <x:row r="60">
      <x:c r="A60" s="10" t="s">
        <x:v>352</x:v>
      </x:c>
      <x:c r="B60" s="10" t="s">
        <x:v>340</x:v>
      </x:c>
      <x:c r="C60" s="10" t="s">
        <x:v>357</x:v>
      </x:c>
      <x:c r="D60" s="10" t="s">
        <x:v>470</x:v>
      </x:c>
      <x:c r="E60" s="10" t="s">
        <x:v>471</x:v>
      </x:c>
      <x:c r="F60" s="10" t="s">
        <x:v>472</x:v>
      </x:c>
      <x:c r="G60" s="10" t="s">
        <x:v>152</x:v>
      </x:c>
      <x:c r="H60" s="10">
        <x:v>0.1111111111111111</x:v>
      </x:c>
      <x:c r="I60" s="10">
        <x:v>0.1111111111111111</x:v>
      </x:c>
      <x:c r="J60" s="10">
        <x:v>1.2345679012345678E-2</x:v>
      </x:c>
      <x:c r="K60" s="10" t="s">
        <x:v>473</x:v>
      </x:c>
      <x:c r="L60" s="10" t="s">
        <x:v>466</x:v>
      </x:c>
      <x:c r="M60" s="10" t="s">
        <x:v>474</x:v>
      </x:c>
      <x:c r="N60" s="10"/>
    </x:row>
    <x:row r="61">
      <x:c r="A61" s="10" t="s">
        <x:v>358</x:v>
      </x:c>
      <x:c r="B61" s="10" t="s">
        <x:v>340</x:v>
      </x:c>
      <x:c r="C61" s="10" t="s">
        <x:v>357</x:v>
      </x:c>
      <x:c r="D61" s="10" t="s">
        <x:v>475</x:v>
      </x:c>
      <x:c r="E61" s="10" t="s">
        <x:v>471</x:v>
      </x:c>
      <x:c r="F61" s="10" t="s">
        <x:v>387</x:v>
      </x:c>
      <x:c r="G61" s="10" t="s">
        <x:v>54</x:v>
      </x:c>
      <x:c r="H61" s="10">
        <x:v>0.1111111111111111</x:v>
      </x:c>
      <x:c r="I61" s="10">
        <x:v>0.1111111111111111</x:v>
      </x:c>
      <x:c r="J61" s="10">
        <x:v>1.2345679012345678E-2</x:v>
      </x:c>
      <x:c r="K61" s="10" t="s">
        <x:v>473</x:v>
      </x:c>
      <x:c r="L61" s="10" t="s">
        <x:v>466</x:v>
      </x:c>
      <x:c r="M61" s="10" t="s">
        <x:v>474</x:v>
      </x:c>
      <x:c r="N61" s="10"/>
    </x:row>
    <x:row r="62">
      <x:c r="A62" s="10" t="s">
        <x:v>362</x:v>
      </x:c>
      <x:c r="B62" s="10" t="s">
        <x:v>340</x:v>
      </x:c>
      <x:c r="C62" s="10" t="s">
        <x:v>357</x:v>
      </x:c>
      <x:c r="D62" s="10" t="s">
        <x:v>476</x:v>
      </x:c>
      <x:c r="E62" s="10" t="s">
        <x:v>471</x:v>
      </x:c>
      <x:c r="F62" s="10" t="s">
        <x:v>364</x:v>
      </x:c>
      <x:c r="G62" s="10" t="s">
        <x:v>54</x:v>
      </x:c>
      <x:c r="H62" s="10">
        <x:v>0.1111111111111111</x:v>
      </x:c>
      <x:c r="I62" s="10">
        <x:v>0.1111111111111111</x:v>
      </x:c>
      <x:c r="J62" s="10">
        <x:v>1.2345679012345678E-2</x:v>
      </x:c>
      <x:c r="K62" s="10" t="s">
        <x:v>473</x:v>
      </x:c>
      <x:c r="L62" s="10" t="s">
        <x:v>466</x:v>
      </x:c>
      <x:c r="M62" s="10" t="s">
        <x:v>474</x:v>
      </x:c>
      <x:c r="N62" s="10"/>
    </x:row>
  </x:sheetData>
  <x:pageMargins left="0.7" right="0.7" top="0.75" bottom="0.75" header="0.3" footer="0.3"/>
  <x:tableParts count="1">
    <x:tablePart xmlns:r="http://schemas.openxmlformats.org/officeDocument/2006/relationships" r:id="Rbf940c17451f4c7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10" customWidth="1"/>
    <x:col min="2" max="2" width="22" customWidth="1"/>
    <x:col min="3" max="3" width="24" customWidth="1"/>
    <x:col min="4" max="5" width="23" customWidth="1"/>
    <x:col min="6" max="6" width="28" customWidth="1"/>
    <x:col min="7" max="7" width="16" customWidth="1"/>
    <x:col min="8" max="8" width="20" customWidth="1"/>
  </x:cols>
  <x:sheetData>
    <x:row r="1" ht="30" customHeight="1">
      <x:c r="A1" s="23" t="s">
        <x:v>477</x:v>
      </x:c>
      <x:c r="B1" s="23"/>
      <x:c r="C1" s="23"/>
      <x:c r="D1" s="23"/>
      <x:c r="E1" s="23"/>
      <x:c r="F1" s="23"/>
    </x:row>
    <x:row r="3" ht="30" customHeight="1">
      <x:c r="A3" s="9" t="s">
        <x:v>26</x:v>
      </x:c>
      <x:c r="B3" s="9" t="s">
        <x:v>27</x:v>
      </x:c>
      <x:c r="C3" s="9" t="s">
        <x:v>478</x:v>
      </x:c>
      <x:c r="D3" s="9" t="s">
        <x:v>479</x:v>
      </x:c>
      <x:c r="E3" s="9" t="s">
        <x:v>480</x:v>
      </x:c>
      <x:c r="F3" s="9" t="s">
        <x:v>481</x:v>
      </x:c>
      <x:c r="G3" s="9" t="s">
        <x:v>482</x:v>
      </x:c>
      <x:c r="H3" s="9" t="s">
        <x:v>483</x:v>
      </x:c>
    </x:row>
    <x:row r="4">
      <x:c r="A4" t="s">
        <x:v>48</x:v>
      </x:c>
      <x:c r="B4" t="s">
        <x:v>49</x:v>
      </x:c>
      <x:c r="C4" s="14">
        <x:v>118</x:v>
      </x:c>
      <x:c r="D4" s="14" t="n">
        <x:f t="shared" ref="D4:D30" ca="1" si="0">((COUNTIF($C$4:$C$30,"&lt;"&amp;C4)+(COUNTIF($C$4:$C$30,"="&amp;C4)+1)/2)-1)/26*100</x:f>
        <x:v>84.61538461538461</x:v>
      </x:c>
      <x:c r="E4" s="14">
        <x:v>0.61099999999999999</x:v>
      </x:c>
      <x:c r="F4" s="14">
        <x:v>0.61084375000000002</x:v>
      </x:c>
      <x:c r="G4" s="15" t="n">
        <x:f t="shared" ref="G4:G30" si="1">F4-E4</x:f>
        <x:v>-0.00015624999999996891</x:v>
      </x:c>
      <x:c r="H4" s="14" t="n">
        <x:f t="shared" ref="H4:H30" ca="1" si="2">((COUNTIF($E$4:$E$30,"&lt;"&amp;E4)+(COUNTIF($E$4:$E$30,"="&amp;E4)+1)/2)-1)/26*100</x:f>
        <x:v>73.07692307692307</x:v>
      </x:c>
    </x:row>
    <x:row r="5">
      <x:c r="A5" t="s">
        <x:v>57</x:v>
      </x:c>
      <x:c r="B5" t="s">
        <x:v>58</x:v>
      </x:c>
      <x:c r="C5" s="14">
        <x:v>114</x:v>
      </x:c>
      <x:c r="D5" s="14" t="n">
        <x:f t="shared" ca="1" si="0">((COUNTIF($C$4:$C$30,"&lt;"&amp;C5)+(COUNTIF($C$4:$C$30,"="&amp;C5)+1)/2)-1)/26*100</x:f>
        <x:v>76.92307692307693</x:v>
      </x:c>
      <x:c r="E5" s="14">
        <x:v>0.66600000000000004</x:v>
      </x:c>
      <x:c r="F5" s="14">
        <x:v>0.66568749999999999</x:v>
      </x:c>
      <x:c r="G5" s="15">
        <x:f t="shared" si="1"/>
        <x:v>-3.1250000000004885E-4</x:v>
      </x:c>
      <x:c r="H5" s="14" t="n">
        <x:f t="shared" ca="1" si="2">((COUNTIF($E$4:$E$30,"&lt;"&amp;E5)+(COUNTIF($E$4:$E$30,"="&amp;E5)+1)/2)-1)/26*100</x:f>
        <x:v>84.61538461538461</x:v>
      </x:c>
    </x:row>
    <x:row r="6">
      <x:c r="A6" t="s">
        <x:v>59</x:v>
      </x:c>
      <x:c r="B6" t="s">
        <x:v>60</x:v>
      </x:c>
      <x:c r="C6" s="14">
        <x:v>68</x:v>
      </x:c>
      <x:c r="D6" s="14" t="n">
        <x:f t="shared" ca="1" si="0">((COUNTIF($C$4:$C$30,"&lt;"&amp;C6)+(COUNTIF($C$4:$C$30,"="&amp;C6)+1)/2)-1)/26*100</x:f>
        <x:v>1.9230769230769231</x:v>
      </x:c>
      <x:c r="E6" s="14">
        <x:v>0.26400000000000001</x:v>
      </x:c>
      <x:c r="F6" s="14">
        <x:v>0.26396875000000003</x:v>
      </x:c>
      <x:c r="G6" s="15">
        <x:f t="shared" si="1"/>
        <x:v>-3.1249999999982681E-5</x:v>
      </x:c>
      <x:c r="H6" s="14" t="n">
        <x:f t="shared" ca="1" si="2">((COUNTIF($E$4:$E$30,"&lt;"&amp;E6)+(COUNTIF($E$4:$E$30,"="&amp;E6)+1)/2)-1)/26*100</x:f>
        <x:v>3.8461538461538463</x:v>
      </x:c>
    </x:row>
    <x:row r="7">
      <x:c r="A7" t="s">
        <x:v>79</x:v>
      </x:c>
      <x:c r="B7" t="s">
        <x:v>80</x:v>
      </x:c>
      <x:c r="C7" s="14">
        <x:v>78</x:v>
      </x:c>
      <x:c r="D7" s="14" t="n">
        <x:f t="shared" ca="1" si="0">((COUNTIF($C$4:$C$30,"&lt;"&amp;C7)+(COUNTIF($C$4:$C$30,"="&amp;C7)+1)/2)-1)/26*100</x:f>
        <x:v>21.153846153846153</x:v>
      </x:c>
      <x:c r="E7" s="14">
        <x:v>0.374</x:v>
      </x:c>
      <x:c r="F7" s="14">
        <x:v>0.37412499999999999</x:v>
      </x:c>
      <x:c r="G7" s="15">
        <x:f t="shared" si="1"/>
        <x:v>1.2499999999998623E-4</x:v>
      </x:c>
      <x:c r="H7" s="14" t="n">
        <x:f t="shared" ca="1" si="2">((COUNTIF($E$4:$E$30,"&lt;"&amp;E7)+(COUNTIF($E$4:$E$30,"="&amp;E7)+1)/2)-1)/26*100</x:f>
        <x:v>19.230769230769234</x:v>
      </x:c>
    </x:row>
    <x:row r="8">
      <x:c r="A8" t="s">
        <x:v>61</x:v>
      </x:c>
      <x:c r="B8" t="s">
        <x:v>62</x:v>
      </x:c>
      <x:c r="C8" s="14">
        <x:v>98</x:v>
      </x:c>
      <x:c r="D8" s="14" t="n">
        <x:f t="shared" ca="1" si="0">((COUNTIF($C$4:$C$30,"&lt;"&amp;C8)+(COUNTIF($C$4:$C$30,"="&amp;C8)+1)/2)-1)/26*100</x:f>
        <x:v>59.61538461538461</x:v>
      </x:c>
      <x:c r="E8" s="14">
        <x:v>0.498</x:v>
      </x:c>
      <x:c r="F8" s="14">
        <x:v>0.49762499999999998</x:v>
      </x:c>
      <x:c r="G8" s="15">
        <x:f t="shared" si="1"/>
        <x:v>-3.7500000000001421E-4</x:v>
      </x:c>
      <x:c r="H8" s="14" t="n">
        <x:f t="shared" ca="1" si="2">((COUNTIF($E$4:$E$30,"&lt;"&amp;E8)+(COUNTIF($E$4:$E$30,"="&amp;E8)+1)/2)-1)/26*100</x:f>
        <x:v>42.30769230769231</x:v>
      </x:c>
    </x:row>
    <x:row r="9">
      <x:c r="A9" t="s">
        <x:v>63</x:v>
      </x:c>
      <x:c r="B9" t="s">
        <x:v>64</x:v>
      </x:c>
      <x:c r="C9" s="14">
        <x:v>92</x:v>
      </x:c>
      <x:c r="D9" s="14" t="n">
        <x:f t="shared" ca="1" si="0">((COUNTIF($C$4:$C$30,"&lt;"&amp;C9)+(COUNTIF($C$4:$C$30,"="&amp;C9)+1)/2)-1)/26*100</x:f>
        <x:v>48.07692307692308</x:v>
      </x:c>
      <x:c r="E9" s="14">
        <x:v>0.42699999999999999</x:v>
      </x:c>
      <x:c r="F9" s="14">
        <x:v>0.42740624999999999</x:v>
      </x:c>
      <x:c r="G9" s="15">
        <x:f t="shared" si="1"/>
        <x:v>4.0624999999999689E-4</x:v>
      </x:c>
      <x:c r="H9" s="14" t="n">
        <x:f t="shared" ca="1" si="2">((COUNTIF($E$4:$E$30,"&lt;"&amp;E9)+(COUNTIF($E$4:$E$30,"="&amp;E9)+1)/2)-1)/26*100</x:f>
        <x:v>30.76923076923077</x:v>
      </x:c>
    </x:row>
    <x:row r="10">
      <x:c r="A10" t="s">
        <x:v>67</x:v>
      </x:c>
      <x:c r="B10" t="s">
        <x:v>68</x:v>
      </x:c>
      <x:c r="C10" s="14">
        <x:v>127</x:v>
      </x:c>
      <x:c r="D10" s="14" t="n">
        <x:f t="shared" ca="1" si="0">((COUNTIF($C$4:$C$30,"&lt;"&amp;C10)+(COUNTIF($C$4:$C$30,"="&amp;C10)+1)/2)-1)/26*100</x:f>
        <x:v>88.46153846153845</x:v>
      </x:c>
      <x:c r="E10" s="14">
        <x:v>0.72799999999999998</x:v>
      </x:c>
      <x:c r="F10" s="14">
        <x:v>0.72762499999999997</x:v>
      </x:c>
      <x:c r="G10" s="15">
        <x:f t="shared" si="1"/>
        <x:v>-3.7500000000001421E-4</x:v>
      </x:c>
      <x:c r="H10" s="14" t="n">
        <x:f t="shared" ca="1" si="2">((COUNTIF($E$4:$E$30,"&lt;"&amp;E10)+(COUNTIF($E$4:$E$30,"="&amp;E10)+1)/2)-1)/26*100</x:f>
        <x:v>96.15384615384616</x:v>
      </x:c>
    </x:row>
    <x:row r="11">
      <x:c r="A11" t="s">
        <x:v>69</x:v>
      </x:c>
      <x:c r="B11" t="s">
        <x:v>70</x:v>
      </x:c>
      <x:c r="C11" s="14">
        <x:v>79</x:v>
      </x:c>
      <x:c r="D11" s="14" t="n">
        <x:f t="shared" ca="1" si="0">((COUNTIF($C$4:$C$30,"&lt;"&amp;C11)+(COUNTIF($C$4:$C$30,"="&amp;C11)+1)/2)-1)/26*100</x:f>
        <x:v>26.923076923076923</x:v>
      </x:c>
      <x:c r="E11" s="14">
        <x:v>0.58699999999999997</x:v>
      </x:c>
      <x:c r="F11" s="14">
        <x:v>0.58668750000000003</x:v>
      </x:c>
      <x:c r="G11" s="15">
        <x:f t="shared" si="1"/>
        <x:v>-3.1249999999993783E-4</x:v>
      </x:c>
      <x:c r="H11" s="14" t="n">
        <x:f t="shared" ca="1" si="2">((COUNTIF($E$4:$E$30,"&lt;"&amp;E11)+(COUNTIF($E$4:$E$30,"="&amp;E11)+1)/2)-1)/26*100</x:f>
        <x:v>61.53846153846154</x:v>
      </x:c>
    </x:row>
    <x:row r="12">
      <x:c r="A12" t="s">
        <x:v>75</x:v>
      </x:c>
      <x:c r="B12" t="s">
        <x:v>76</x:v>
      </x:c>
      <x:c r="C12" s="14">
        <x:v>101</x:v>
      </x:c>
      <x:c r="D12" s="14" t="n">
        <x:f t="shared" ca="1" si="0">((COUNTIF($C$4:$C$30,"&lt;"&amp;C12)+(COUNTIF($C$4:$C$30,"="&amp;C12)+1)/2)-1)/26*100</x:f>
        <x:v>65.38461538461539</x:v>
      </x:c>
      <x:c r="E12" s="14">
        <x:v>0.67200000000000004</x:v>
      </x:c>
      <x:c r="F12" s="14">
        <x:v>0.67215625000000001</x:v>
      </x:c>
      <x:c r="G12" s="15">
        <x:f t="shared" si="1"/>
        <x:v>1.5624999999996891E-4</x:v>
      </x:c>
      <x:c r="H12" s="14" t="n">
        <x:f t="shared" ca="1" si="2">((COUNTIF($E$4:$E$30,"&lt;"&amp;E12)+(COUNTIF($E$4:$E$30,"="&amp;E12)+1)/2)-1)/26*100</x:f>
        <x:v>88.46153846153845</x:v>
      </x:c>
    </x:row>
    <x:row r="13">
      <x:c r="A13" t="s">
        <x:v>77</x:v>
      </x:c>
      <x:c r="B13" t="s">
        <x:v>78</x:v>
      </x:c>
      <x:c r="C13" s="14">
        <x:v>98</x:v>
      </x:c>
      <x:c r="D13" s="14" t="n">
        <x:f t="shared" ca="1" si="0">((COUNTIF($C$4:$C$30,"&lt;"&amp;C13)+(COUNTIF($C$4:$C$30,"="&amp;C13)+1)/2)-1)/26*100</x:f>
        <x:v>59.61538461538461</x:v>
      </x:c>
      <x:c r="E13" s="14">
        <x:v>0.59</x:v>
      </x:c>
      <x:c r="F13" s="14">
        <x:v>0.58956249999999999</x:v>
      </x:c>
      <x:c r="G13" s="15">
        <x:f t="shared" si="1"/>
        <x:v>-4.3749999999997957E-4</x:v>
      </x:c>
      <x:c r="H13" s="14" t="n">
        <x:f t="shared" ca="1" si="2">((COUNTIF($E$4:$E$30,"&lt;"&amp;E13)+(COUNTIF($E$4:$E$30,"="&amp;E13)+1)/2)-1)/26*100</x:f>
        <x:v>65.38461538461539</x:v>
      </x:c>
    </x:row>
    <x:row r="14">
      <x:c r="A14" t="s">
        <x:v>65</x:v>
      </x:c>
      <x:c r="B14" t="s">
        <x:v>66</x:v>
      </x:c>
      <x:c r="C14" s="14">
        <x:v>115</x:v>
      </x:c>
      <x:c r="D14" s="14" t="n">
        <x:f t="shared" ca="1" si="0">((COUNTIF($C$4:$C$30,"&lt;"&amp;C14)+(COUNTIF($C$4:$C$30,"="&amp;C14)+1)/2)-1)/26*100</x:f>
        <x:v>80.76923076923077</x:v>
      </x:c>
      <x:c r="E14" s="14">
        <x:v>0.60099999999999998</x:v>
      </x:c>
      <x:c r="F14" s="14">
        <x:v>0.60115624999999995</x:v>
      </x:c>
      <x:c r="G14" s="15">
        <x:f t="shared" si="1"/>
        <x:v>1.5624999999996891E-4</x:v>
      </x:c>
      <x:c r="H14" s="14" t="n">
        <x:f t="shared" ca="1" si="2">((COUNTIF($E$4:$E$30,"&lt;"&amp;E14)+(COUNTIF($E$4:$E$30,"="&amp;E14)+1)/2)-1)/26*100</x:f>
        <x:v>69.23076923076923</x:v>
      </x:c>
    </x:row>
    <x:row r="15">
      <x:c r="A15" t="s">
        <x:v>71</x:v>
      </x:c>
      <x:c r="B15" t="s">
        <x:v>72</x:v>
      </x:c>
      <x:c r="C15" s="14">
        <x:v>68</x:v>
      </x:c>
      <x:c r="D15" s="14" t="n">
        <x:f t="shared" ca="1" si="0">((COUNTIF($C$4:$C$30,"&lt;"&amp;C15)+(COUNTIF($C$4:$C$30,"="&amp;C15)+1)/2)-1)/26*100</x:f>
        <x:v>1.9230769230769231</x:v>
      </x:c>
      <x:c r="E15" s="14">
        <x:v>0.41899999999999998</x:v>
      </x:c>
      <x:c r="F15" s="14">
        <x:v>0.41899999999999998</x:v>
      </x:c>
      <x:c r="G15" s="15">
        <x:f t="shared" si="1"/>
        <x:v>0</x:v>
      </x:c>
      <x:c r="H15" s="14" t="n">
        <x:f t="shared" ca="1" si="2">((COUNTIF($E$4:$E$30,"&lt;"&amp;E15)+(COUNTIF($E$4:$E$30,"="&amp;E15)+1)/2)-1)/26*100</x:f>
        <x:v>26.923076923076923</x:v>
      </x:c>
    </x:row>
    <x:row r="16">
      <x:c r="A16" t="s">
        <x:v>81</x:v>
      </x:c>
      <x:c r="B16" t="s">
        <x:v>82</x:v>
      </x:c>
      <x:c r="C16" s="14">
        <x:v>76</x:v>
      </x:c>
      <x:c r="D16" s="14" t="n">
        <x:f t="shared" ca="1" si="0">((COUNTIF($C$4:$C$30,"&lt;"&amp;C16)+(COUNTIF($C$4:$C$30,"="&amp;C16)+1)/2)-1)/26*100</x:f>
        <x:v>15.384615384615385</x:v>
      </x:c>
      <x:c r="E16" s="14">
        <x:v>0.39</x:v>
      </x:c>
      <x:c r="F16" s="14">
        <x:v>0.38956249999999998</x:v>
      </x:c>
      <x:c r="G16" s="15">
        <x:f t="shared" si="1"/>
        <x:v>-4.3750000000003508E-4</x:v>
      </x:c>
      <x:c r="H16" s="14" t="n">
        <x:f t="shared" ca="1" si="2">((COUNTIF($E$4:$E$30,"&lt;"&amp;E16)+(COUNTIF($E$4:$E$30,"="&amp;E16)+1)/2)-1)/26*100</x:f>
        <x:v>23.076923076923077</x:v>
      </x:c>
    </x:row>
    <x:row r="17">
      <x:c r="A17" t="s">
        <x:v>83</x:v>
      </x:c>
      <x:c r="B17" t="s">
        <x:v>84</x:v>
      </x:c>
      <x:c r="C17" s="14">
        <x:v>238</x:v>
      </x:c>
      <x:c r="D17" s="14" t="n">
        <x:f t="shared" ca="1" si="0">((COUNTIF($C$4:$C$30,"&lt;"&amp;C17)+(COUNTIF($C$4:$C$30,"="&amp;C17)+1)/2)-1)/26*100</x:f>
        <x:v>96.15384615384616</x:v>
      </x:c>
      <x:c r="E17" s="14">
        <x:v>0.64100000000000001</x:v>
      </x:c>
      <x:c r="F17" s="14">
        <x:v>0.64077419354838716</x:v>
      </x:c>
      <x:c r="G17" s="15">
        <x:f t="shared" si="1"/>
        <x:v>-2.2580645161285329E-4</x:v>
      </x:c>
      <x:c r="H17" s="14" t="n">
        <x:f t="shared" ca="1" si="2">((COUNTIF($E$4:$E$30,"&lt;"&amp;E17)+(COUNTIF($E$4:$E$30,"="&amp;E17)+1)/2)-1)/26*100</x:f>
        <x:v>80.76923076923077</x:v>
      </x:c>
    </x:row>
    <x:row r="18">
      <x:c r="A18" t="s">
        <x:v>85</x:v>
      </x:c>
      <x:c r="B18" t="s">
        <x:v>86</x:v>
      </x:c>
      <x:c r="C18" s="14">
        <x:v>96</x:v>
      </x:c>
      <x:c r="D18" s="14" t="n">
        <x:f t="shared" ca="1" si="0">((COUNTIF($C$4:$C$30,"&lt;"&amp;C18)+(COUNTIF($C$4:$C$30,"="&amp;C18)+1)/2)-1)/26*100</x:f>
        <x:v>53.84615384615385</x:v>
      </x:c>
      <x:c r="E18" s="14">
        <x:v>0.52</x:v>
      </x:c>
      <x:c r="F18" s="14">
        <x:v>0.52</x:v>
      </x:c>
      <x:c r="G18" s="15">
        <x:f t="shared" si="1"/>
        <x:v>0</x:v>
      </x:c>
      <x:c r="H18" s="14" t="n">
        <x:f t="shared" ca="1" si="2">((COUNTIF($E$4:$E$30,"&lt;"&amp;E18)+(COUNTIF($E$4:$E$30,"="&amp;E18)+1)/2)-1)/26*100</x:f>
        <x:v>53.84615384615385</x:v>
      </x:c>
    </x:row>
    <x:row r="19">
      <x:c r="A19" t="s">
        <x:v>91</x:v>
      </x:c>
      <x:c r="B19" t="s">
        <x:v>92</x:v>
      </x:c>
      <x:c r="C19" s="14">
        <x:v>71</x:v>
      </x:c>
      <x:c r="D19" s="14" t="n">
        <x:f t="shared" ca="1" si="0">((COUNTIF($C$4:$C$30,"&lt;"&amp;C19)+(COUNTIF($C$4:$C$30,"="&amp;C19)+1)/2)-1)/26*100</x:f>
        <x:v>7.6923076923076925</x:v>
      </x:c>
      <x:c r="E19" s="14">
        <x:v>0.33</x:v>
      </x:c>
      <x:c r="F19" s="14">
        <x:v>0.32993749999999999</x:v>
      </x:c>
      <x:c r="G19" s="15">
        <x:f t="shared" si="1"/>
        <x:v>-6.2500000000020872E-5</x:v>
      </x:c>
      <x:c r="H19" s="14" t="n">
        <x:f t="shared" ca="1" si="2">((COUNTIF($E$4:$E$30,"&lt;"&amp;E19)+(COUNTIF($E$4:$E$30,"="&amp;E19)+1)/2)-1)/26*100</x:f>
        <x:v>7.6923076923076925</x:v>
      </x:c>
    </x:row>
    <x:row r="20">
      <x:c r="A20" t="s">
        <x:v>87</x:v>
      </x:c>
      <x:c r="B20" t="s">
        <x:v>88</x:v>
      </x:c>
      <x:c r="C20" s="14">
        <x:v>87</x:v>
      </x:c>
      <x:c r="D20" s="14" t="n">
        <x:f t="shared" ca="1" si="0">((COUNTIF($C$4:$C$30,"&lt;"&amp;C20)+(COUNTIF($C$4:$C$30,"="&amp;C20)+1)/2)-1)/26*100</x:f>
        <x:v>38.46153846153847</x:v>
      </x:c>
      <x:c r="E20" s="14">
        <x:v>0.46800000000000003</x:v>
      </x:c>
      <x:c r="F20" s="14">
        <x:v>0.46775</x:v>
      </x:c>
      <x:c r="G20" s="15">
        <x:f t="shared" si="1"/>
        <x:v>-2.5000000000002798E-4</x:v>
      </x:c>
      <x:c r="H20" s="14" t="n">
        <x:f t="shared" ca="1" si="2">((COUNTIF($E$4:$E$30,"&lt;"&amp;E20)+(COUNTIF($E$4:$E$30,"="&amp;E20)+1)/2)-1)/26*100</x:f>
        <x:v>34.61538461538461</x:v>
      </x:c>
    </x:row>
    <x:row r="21">
      <x:c r="A21" t="s">
        <x:v>89</x:v>
      </x:c>
      <x:c r="B21" t="s">
        <x:v>90</x:v>
      </x:c>
      <x:c r="C21" s="14">
        <x:v>239</x:v>
      </x:c>
      <x:c r="D21" s="14" t="n">
        <x:f t="shared" ca="1" si="0">((COUNTIF($C$4:$C$30,"&lt;"&amp;C21)+(COUNTIF($C$4:$C$30,"="&amp;C21)+1)/2)-1)/26*100</x:f>
        <x:v>100</x:v>
      </x:c>
      <x:c r="E21" s="14">
        <x:v>0.626</x:v>
      </x:c>
      <x:c r="F21" s="14">
        <x:v>0.62575000000000003</x:v>
      </x:c>
      <x:c r="G21" s="15">
        <x:f t="shared" si="1"/>
        <x:v>-2.4999999999997247E-4</x:v>
      </x:c>
      <x:c r="H21" s="14" t="n">
        <x:f t="shared" ca="1" si="2">((COUNTIF($E$4:$E$30,"&lt;"&amp;E21)+(COUNTIF($E$4:$E$30,"="&amp;E21)+1)/2)-1)/26*100</x:f>
        <x:v>76.92307692307693</x:v>
      </x:c>
    </x:row>
    <x:row r="22">
      <x:c r="A22" t="s">
        <x:v>93</x:v>
      </x:c>
      <x:c r="B22" t="s">
        <x:v>94</x:v>
      </x:c>
      <x:c r="C22" s="14">
        <x:v>110</x:v>
      </x:c>
      <x:c r="D22" s="14" t="n">
        <x:f t="shared" ca="1" si="0">((COUNTIF($C$4:$C$30,"&lt;"&amp;C22)+(COUNTIF($C$4:$C$30,"="&amp;C22)+1)/2)-1)/26*100</x:f>
        <x:v>69.23076923076923</x:v>
      </x:c>
      <x:c r="E22" s="14">
        <x:v>0.54600000000000004</x:v>
      </x:c>
      <x:c r="F22" s="14">
        <x:v>0.54640624999999998</x:v>
      </x:c>
      <x:c r="G22" s="15">
        <x:f t="shared" si="1"/>
        <x:v>4.0624999999994138E-4</x:v>
      </x:c>
      <x:c r="H22" s="14" t="n">
        <x:f t="shared" ca="1" si="2">((COUNTIF($E$4:$E$30,"&lt;"&amp;E22)+(COUNTIF($E$4:$E$30,"="&amp;E22)+1)/2)-1)/26*100</x:f>
        <x:v>57.692307692307686</x:v>
      </x:c>
    </x:row>
    <x:row r="23">
      <x:c r="A23" t="s">
        <x:v>95</x:v>
      </x:c>
      <x:c r="B23" t="s">
        <x:v>96</x:v>
      </x:c>
      <x:c r="C23" s="14">
        <x:v>133</x:v>
      </x:c>
      <x:c r="D23" s="14" t="n">
        <x:f t="shared" ca="1" si="0">((COUNTIF($C$4:$C$30,"&lt;"&amp;C23)+(COUNTIF($C$4:$C$30,"="&amp;C23)+1)/2)-1)/26*100</x:f>
        <x:v>92.3076923076923</x:v>
      </x:c>
      <x:c r="E23" s="14">
        <x:v>0.68899999999999995</x:v>
      </x:c>
      <x:c r="F23" s="14">
        <x:v>0.68851612903225812</x:v>
      </x:c>
      <x:c r="G23" s="15">
        <x:f t="shared" si="1"/>
        <x:v>-4.8387096774182847E-4</x:v>
      </x:c>
      <x:c r="H23" s="14" t="n">
        <x:f t="shared" ca="1" si="2">((COUNTIF($E$4:$E$30,"&lt;"&amp;E23)+(COUNTIF($E$4:$E$30,"="&amp;E23)+1)/2)-1)/26*100</x:f>
        <x:v>92.3076923076923</x:v>
      </x:c>
    </x:row>
    <x:row r="24">
      <x:c r="A24" t="s">
        <x:v>97</x:v>
      </x:c>
      <x:c r="B24" t="s">
        <x:v>98</x:v>
      </x:c>
      <x:c r="C24" s="14">
        <x:v>81</x:v>
      </x:c>
      <x:c r="D24" s="14" t="n">
        <x:f t="shared" ca="1" si="0">((COUNTIF($C$4:$C$30,"&lt;"&amp;C24)+(COUNTIF($C$4:$C$30,"="&amp;C24)+1)/2)-1)/26*100</x:f>
        <x:v>32.69230769230769</x:v>
      </x:c>
      <x:c r="E24" s="14">
        <x:v>0.35199999999999998</x:v>
      </x:c>
      <x:c r="F24" s="14">
        <x:v>0.35249999999999998</x:v>
      </x:c>
      <x:c r="G24" s="15">
        <x:f t="shared" si="1"/>
        <x:v>5.0000000000000044E-4</x:v>
      </x:c>
      <x:c r="H24" s="14" t="n">
        <x:f t="shared" ca="1" si="2">((COUNTIF($E$4:$E$30,"&lt;"&amp;E24)+(COUNTIF($E$4:$E$30,"="&amp;E24)+1)/2)-1)/26*100</x:f>
        <x:v>15.384615384615385</x:v>
      </x:c>
    </x:row>
    <x:row r="25">
      <x:c r="A25" t="s">
        <x:v>99</x:v>
      </x:c>
      <x:c r="B25" t="s">
        <x:v>100</x:v>
      </x:c>
      <x:c r="C25" s="14">
        <x:v>81</x:v>
      </x:c>
      <x:c r="D25" s="14" t="n">
        <x:f t="shared" ca="1" si="0">((COUNTIF($C$4:$C$30,"&lt;"&amp;C25)+(COUNTIF($C$4:$C$30,"="&amp;C25)+1)/2)-1)/26*100</x:f>
        <x:v>32.69230769230769</x:v>
      </x:c>
      <x:c r="E25" s="14">
        <x:v>0.504</x:v>
      </x:c>
      <x:c r="F25" s="14">
        <x:v>0.50362499999999999</x:v>
      </x:c>
      <x:c r="G25" s="15">
        <x:f t="shared" si="1"/>
        <x:v>-3.7500000000001421E-4</x:v>
      </x:c>
      <x:c r="H25" s="14" t="n">
        <x:f t="shared" ca="1" si="2">((COUNTIF($E$4:$E$30,"&lt;"&amp;E25)+(COUNTIF($E$4:$E$30,"="&amp;E25)+1)/2)-1)/26*100</x:f>
        <x:v>46.15384615384615</x:v>
      </x:c>
    </x:row>
    <x:row r="26">
      <x:c r="A26" t="s">
        <x:v>101</x:v>
      </x:c>
      <x:c r="B26" t="s">
        <x:v>102</x:v>
      </x:c>
      <x:c r="C26" s="14">
        <x:v>78</x:v>
      </x:c>
      <x:c r="D26" s="14" t="n">
        <x:f t="shared" ca="1" si="0">((COUNTIF($C$4:$C$30,"&lt;"&amp;C26)+(COUNTIF($C$4:$C$30,"="&amp;C26)+1)/2)-1)/26*100</x:f>
        <x:v>21.153846153846153</x:v>
      </x:c>
      <x:c r="E26" s="14">
        <x:v>0.22600000000000001</x:v>
      </x:c>
      <x:c r="F26" s="14">
        <x:v>0.22612499999999999</x:v>
      </x:c>
      <x:c r="G26" s="15">
        <x:f t="shared" si="1"/>
        <x:v>1.2499999999998623E-4</x:v>
      </x:c>
      <x:c r="H26" s="14" t="n">
        <x:f t="shared" ca="1" si="2">((COUNTIF($E$4:$E$30,"&lt;"&amp;E26)+(COUNTIF($E$4:$E$30,"="&amp;E26)+1)/2)-1)/26*100</x:f>
        <x:v>0</x:v>
      </x:c>
    </x:row>
    <x:row r="27">
      <x:c r="A27" t="s">
        <x:v>107</x:v>
      </x:c>
      <x:c r="B27" t="s">
        <x:v>108</x:v>
      </x:c>
      <x:c r="C27" s="14">
        <x:v>75</x:v>
      </x:c>
      <x:c r="D27" s="14" t="n">
        <x:f t="shared" ca="1" si="0">((COUNTIF($C$4:$C$30,"&lt;"&amp;C27)+(COUNTIF($C$4:$C$30,"="&amp;C27)+1)/2)-1)/26*100</x:f>
        <x:v>11.538461538461538</x:v>
      </x:c>
      <x:c r="E27" s="14">
        <x:v>0.33700000000000002</x:v>
      </x:c>
      <x:c r="F27" s="14">
        <x:v>0.33678124999999998</x:v>
      </x:c>
      <x:c r="G27" s="15">
        <x:f t="shared" si="1"/>
        <x:v>-2.187500000000453E-4</x:v>
      </x:c>
      <x:c r="H27" s="14" t="n">
        <x:f t="shared" ca="1" si="2">((COUNTIF($E$4:$E$30,"&lt;"&amp;E27)+(COUNTIF($E$4:$E$30,"="&amp;E27)+1)/2)-1)/26*100</x:f>
        <x:v>11.538461538461538</x:v>
      </x:c>
    </x:row>
    <x:row r="28">
      <x:c r="A28" t="s">
        <x:v>105</x:v>
      </x:c>
      <x:c r="B28" t="s">
        <x:v>106</x:v>
      </x:c>
      <x:c r="C28" s="14">
        <x:v>90</x:v>
      </x:c>
      <x:c r="D28" s="14" t="n">
        <x:f t="shared" ca="1" si="0">((COUNTIF($C$4:$C$30,"&lt;"&amp;C28)+(COUNTIF($C$4:$C$30,"="&amp;C28)+1)/2)-1)/26*100</x:f>
        <x:v>42.30769230769231</x:v>
      </x:c>
      <x:c r="E28" s="14">
        <x:v>0.47099999999999997</x:v>
      </x:c>
      <x:c r="F28" s="14">
        <x:v>0.47115625</x:v>
      </x:c>
      <x:c r="G28" s="15">
        <x:f t="shared" si="1"/>
        <x:v>1.5625000000002442E-4</x:v>
      </x:c>
      <x:c r="H28" s="14" t="n">
        <x:f t="shared" ca="1" si="2">((COUNTIF($E$4:$E$30,"&lt;"&amp;E28)+(COUNTIF($E$4:$E$30,"="&amp;E28)+1)/2)-1)/26*100</x:f>
        <x:v>38.46153846153847</x:v>
      </x:c>
    </x:row>
    <x:row r="29">
      <x:c r="A29" t="s">
        <x:v>73</x:v>
      </x:c>
      <x:c r="B29" t="s">
        <x:v>74</x:v>
      </x:c>
      <x:c r="C29" s="14">
        <x:v>92</x:v>
      </x:c>
      <x:c r="D29" s="14" t="n">
        <x:f t="shared" ca="1" si="0">((COUNTIF($C$4:$C$30,"&lt;"&amp;C29)+(COUNTIF($C$4:$C$30,"="&amp;C29)+1)/2)-1)/26*100</x:f>
        <x:v>48.07692307692308</x:v>
      </x:c>
      <x:c r="E29" s="14">
        <x:v>0.50800000000000001</x:v>
      </x:c>
      <x:c r="F29" s="14">
        <x:v>0.50800000000000001</x:v>
      </x:c>
      <x:c r="G29" s="15">
        <x:f t="shared" si="1"/>
        <x:v>0</x:v>
      </x:c>
      <x:c r="H29" s="14" t="n">
        <x:f t="shared" ca="1" si="2">((COUNTIF($E$4:$E$30,"&lt;"&amp;E29)+(COUNTIF($E$4:$E$30,"="&amp;E29)+1)/2)-1)/26*100</x:f>
        <x:v>50</x:v>
      </x:c>
    </x:row>
    <x:row r="30">
      <x:c r="A30" t="s">
        <x:v>103</x:v>
      </x:c>
      <x:c r="B30" t="s">
        <x:v>104</x:v>
      </x:c>
      <x:c r="C30" s="14">
        <x:v>111</x:v>
      </x:c>
      <x:c r="D30" s="14" t="n">
        <x:f t="shared" ca="1" si="0">((COUNTIF($C$4:$C$30,"&lt;"&amp;C30)+(COUNTIF($C$4:$C$30,"="&amp;C30)+1)/2)-1)/26*100</x:f>
        <x:v>73.07692307692307</x:v>
      </x:c>
      <x:c r="E30" s="14">
        <x:v>0.751</x:v>
      </x:c>
      <x:c r="F30" s="14">
        <x:v>0.75137500000000002</x:v>
      </x:c>
      <x:c r="G30" s="15">
        <x:f t="shared" si="1"/>
        <x:v>3.7500000000001421E-4</x:v>
      </x:c>
      <x:c r="H30" s="14" t="n">
        <x:f t="shared" ca="1" si="2">((COUNTIF($E$4:$E$30,"&lt;"&amp;E30)+(COUNTIF($E$4:$E$30,"="&amp;E30)+1)/2)-1)/26*100</x:f>
        <x:v>100</x:v>
      </x:c>
    </x:row>
    <x:row r="32">
      <x:c r="A32" s="1" t="s">
        <x:v>484</x:v>
      </x:c>
      <x:c r="B32" s="24" t="s">
        <x:v>485</x:v>
      </x:c>
      <x:c r="C32" s="24"/>
      <x:c r="D32" s="24"/>
      <x:c r="E32" s="24"/>
      <x:c r="F32" s="24"/>
      <x:c r="G32" s="24"/>
      <x:c r="H32" s="24"/>
    </x:row>
    <x:row r="33">
      <x:c r="A33" s="1" t="s">
        <x:v>486</x:v>
      </x:c>
      <x:c r="B33" s="24" t="s">
        <x:v>487</x:v>
      </x:c>
      <x:c r="C33" s="24"/>
      <x:c r="D33" s="24"/>
      <x:c r="E33" s="24"/>
      <x:c r="F33" s="24"/>
      <x:c r="G33" s="24"/>
      <x:c r="H33" s="24"/>
    </x:row>
    <x:row r="34">
      <x:c r="A34" s="1" t="s">
        <x:v>488</x:v>
      </x:c>
      <x:c r="B34" s="24" t="s">
        <x:v>489</x:v>
      </x:c>
      <x:c r="C34" s="24"/>
      <x:c r="D34" s="24"/>
      <x:c r="E34" s="24"/>
      <x:c r="F34" s="24"/>
      <x:c r="G34" s="24"/>
      <x:c r="H34" s="24"/>
    </x:row>
    <x:row r="35">
      <x:c r="A35" s="1" t="s">
        <x:v>490</x:v>
      </x:c>
      <x:c r="B35" s="24" t="s">
        <x:v>491</x:v>
      </x:c>
      <x:c r="C35" s="24"/>
      <x:c r="D35" s="24"/>
      <x:c r="E35" s="24"/>
      <x:c r="F35" s="24"/>
      <x:c r="G35" s="24"/>
      <x:c r="H35" s="24"/>
    </x:row>
  </x:sheetData>
  <x:mergeCells>
    <x:mergeCell ref="A1:F1"/>
    <x:mergeCell ref="B32:H32"/>
    <x:mergeCell ref="B33:H33"/>
    <x:mergeCell ref="B34:H34"/>
    <x:mergeCell ref="B35:H35"/>
  </x:mergeCells>
  <x:pageMargins left="0.7" right="0.7" top="0.75" bottom="0.75" header="0.3" footer="0.3"/>
  <x:tableParts count="1">
    <x:tablePart xmlns:r="http://schemas.openxmlformats.org/officeDocument/2006/relationships" r:id="R6cb906b99bd44735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3" width="24" customWidth="1"/>
    <x:col min="4" max="4" width="48" customWidth="1"/>
    <x:col min="5" max="5" width="24" customWidth="1"/>
    <x:col min="6" max="6" width="48" customWidth="1"/>
    <x:col min="7" max="10" width="24" customWidth="1"/>
    <x:col min="11" max="12" width="48" customWidth="1"/>
  </x:cols>
  <x:sheetData>
    <x:row r="1" ht="30" customHeight="1">
      <x:c r="A1" s="9" t="s">
        <x:v>492</x:v>
      </x:c>
      <x:c r="B1" s="9" t="s">
        <x:v>493</x:v>
      </x:c>
      <x:c r="C1" s="9" t="s">
        <x:v>494</x:v>
      </x:c>
      <x:c r="D1" s="9" t="s">
        <x:v>495</x:v>
      </x:c>
      <x:c r="E1" s="9" t="s">
        <x:v>496</x:v>
      </x:c>
      <x:c r="F1" s="9" t="s">
        <x:v>497</x:v>
      </x:c>
      <x:c r="G1" s="9" t="s">
        <x:v>29</x:v>
      </x:c>
      <x:c r="H1" s="9" t="s">
        <x:v>498</x:v>
      </x:c>
      <x:c r="I1" s="9" t="s">
        <x:v>499</x:v>
      </x:c>
      <x:c r="J1" s="9" t="s">
        <x:v>500</x:v>
      </x:c>
      <x:c r="K1" s="9" t="s">
        <x:v>501</x:v>
      </x:c>
      <x:c r="L1" s="9" t="s">
        <x:v>502</x:v>
      </x:c>
    </x:row>
    <x:row r="2">
      <x:c r="A2" s="10" t="s">
        <x:v>479</x:v>
      </x:c>
      <x:c r="B2" s="10" t="s">
        <x:v>376</x:v>
      </x:c>
      <x:c r="C2" s="10" t="s">
        <x:v>52</x:v>
      </x:c>
      <x:c r="D2" s="10" t="s">
        <x:v>503</x:v>
      </x:c>
      <x:c r="E2" s="10" t="s">
        <x:v>504</x:v>
      </x:c>
      <x:c r="F2" s="10" t="s">
        <x:v>505</x:v>
      </x:c>
      <x:c r="G2" s="10" t="s">
        <x:v>506</x:v>
      </x:c>
      <x:c r="H2" s="10" t="s">
        <x:v>507</x:v>
      </x:c>
      <x:c r="I2" s="10" t="s">
        <x:v>508</x:v>
      </x:c>
      <x:c r="J2" s="10" t="s">
        <x:v>509</x:v>
      </x:c>
      <x:c r="K2" s="10" t="s">
        <x:v>510</x:v>
      </x:c>
      <x:c r="L2" s="10" t="s">
        <x:v>511</x:v>
      </x:c>
    </x:row>
    <x:row r="3">
      <x:c r="A3" s="10" t="s">
        <x:v>483</x:v>
      </x:c>
      <x:c r="B3" s="10" t="s">
        <x:v>512</x:v>
      </x:c>
      <x:c r="C3" s="10" t="s">
        <x:v>513</x:v>
      </x:c>
      <x:c r="D3" s="10" t="s">
        <x:v>147</x:v>
      </x:c>
      <x:c r="E3" s="10" t="s">
        <x:v>514</x:v>
      </x:c>
      <x:c r="F3" s="10" t="s">
        <x:v>515</x:v>
      </x:c>
      <x:c r="G3" s="10" t="s">
        <x:v>516</x:v>
      </x:c>
      <x:c r="H3" s="10" t="s">
        <x:v>507</x:v>
      </x:c>
      <x:c r="I3" s="10" t="s">
        <x:v>517</x:v>
      </x:c>
      <x:c r="J3" s="10" t="s">
        <x:v>518</x:v>
      </x:c>
      <x:c r="K3" s="10" t="s">
        <x:v>519</x:v>
      </x:c>
      <x:c r="L3" s="10" t="s">
        <x:v>520</x:v>
      </x:c>
    </x:row>
    <x:row r="4">
      <x:c r="A4" t="str">
        <x:v>Atualização PISA</x:v>
      </x:c>
      <x:c r="B4" t="str">
        <x:v>OCDE</x:v>
      </x:c>
      <x:c r="C4" t="str">
        <x:v>PISA 2025</x:v>
      </x:c>
      <x:c r="D4" t="str">
        <x:v>https://www.oecd.org/content/dam/oecd/en/publications/reports/2026/09/pisa-2025-results-volume-i_5265bfb1/73451bc5-en.pdf</x:v>
      </x:c>
      <x:c r="E4" t="str">
        <x:v>Quadro I.1 pp.28–29</x:v>
      </x:c>
      <x:c r="F4" t="str">
        <x:v>Média Ciências/Leitura/Matemática; UE27</x:v>
      </x:c>
      <x:c r="G4" t="str">
        <x:v>Pontos</x:v>
      </x:c>
      <x:c r="H4" t="str">
        <x:v>2026-09-08</x:v>
      </x:c>
      <x:c r="I4" t="str">
        <x:v>Pontuações por área no registo de atualização</x:v>
      </x:c>
      <x:c r="J4"/>
      <x:c r="K4" t="str">
        <x:v>Rank médio; peso1/3 Educação</x:v>
      </x:c>
      <x:c r="L4" t="str">
        <x:v>Base anterior reproduzida: PT35,2851970597; após PISA35,5700973445</x:v>
      </x:c>
    </x:row>
    <x:row r="5">
      <x:c r="A5" t="str">
        <x:v>Revisão anual ICE03/04</x:v>
      </x:c>
      <x:c r="B5" t="str">
        <x:v>Eurostat</x:v>
      </x:c>
      <x:c r="C5" t="str">
        <x:v>nama_10_lp_ulc</x:v>
      </x:c>
      <x:c r="D5" t="str">
        <x:v>https://ec.europa.eu/eurostat/api/dissemination/statistics/1.0/data/nama_10_lp_ulc?lang=en&amp;time=2025&amp;unit=PC_EU27_2020_MPPS_CP&amp;na_item=NLPR_HW</x:v>
      </x:c>
      <x:c r="E5" t="str">
        <x:v>JSON-stat</x:v>
      </x:c>
      <x:c r="F5" t="str">
        <x:v>A; 2025; NLPR_HW/PC_EU27_2020_MPPS_CP e D1_SAL_PER/PPS_EU27_2020</x:v>
      </x:c>
      <x:c r="G5" t="str">
        <x:v>Conforme cada indicador</x:v>
      </x:c>
      <x:c r="H5" t="str">
        <x:v>2026-10-07</x:v>
      </x:c>
      <x:c r="I5" t="str">
        <x:v>nama_10_lp_ulc_2025plus_1007.json</x:v>
      </x:c>
      <x:c r="J5" t="str">
        <x:v>cbaa8c51af3659ae1d5a7089abe0d2a4e21d4126d9a4d8fe012c8f4d49e37f2b</x:v>
      </x:c>
      <x:c r="K5" t="str">
        <x:v>Rank médio; pesos originais</x:v>
      </x:c>
      <x:c r="L5" t="str">
        <x:v>27 países; sem alteração ordinal na Produtividade</x:v>
      </x:c>
    </x:row>
    <x:row r="6">
      <x:c r="A6" t="str">
        <x:v>WGI 2026</x:v>
      </x:c>
      <x:c r="B6" t="str">
        <x:v>Banco Mundial</x:v>
      </x:c>
      <x:c r="C6" t="str">
        <x:v>WGI 2026 Governance Estimates and Scores (1996-2025)</x:v>
      </x:c>
      <x:c r="D6" t="str">
        <x:v>https://datacatalog.worldbank.org/search/dataset/0038026/worldwide-governance-indicators</x:v>
      </x:c>
      <x:c r="E6" t="str">
        <x:v>rl/ge/rq/cc</x:v>
      </x:c>
      <x:c r="F6" t="str">
        <x:v>2025; Governance estimate; ISO3 UE27</x:v>
      </x:c>
      <x:c r="G6" t="str">
        <x:v>Estimate</x:v>
      </x:c>
      <x:c r="H6" t="str">
        <x:v>2026-10-08</x:v>
      </x:c>
      <x:c r="I6" t="str">
        <x:v>WGI 2026 Governance Estimates and Scores (1996-2025).xlsx</x:v>
      </x:c>
      <x:c r="J6" t="str">
        <x:v>8e4754bda8b2be0b36d172c18a4caa634cb36fddd54145d16ab7316d22b3542c</x:v>
      </x:c>
      <x:c r="K6" t="str">
        <x:v>Rank médio; pesos internos preservados</x:v>
      </x:c>
      <x:c r="L6" t="str">
        <x:v>ICE38/42/43/50; não altera automaticamente o painel histórico</x:v>
      </x:c>
    </x:row>
  </x:sheetData>
  <x:pageMargins left="0.7" right="0.7" top="0.75" bottom="0.75" header="0.3" footer="0.3"/>
  <x:tableParts count="1">
    <x:tablePart xmlns:r="http://schemas.openxmlformats.org/officeDocument/2006/relationships" r:id="Ra5e794eca3544c8a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9" customWidth="1"/>
    <x:col min="2" max="2" width="22" customWidth="1"/>
    <x:col min="3" max="3" width="9" customWidth="1"/>
    <x:col min="4" max="35" width="12" customWidth="1"/>
    <x:col min="36" max="36" width="20" customWidth="1"/>
    <x:col min="37" max="37" width="18" customWidth="1"/>
    <x:col min="38" max="38" width="14" customWidth="1"/>
    <x:col min="39" max="39" width="20" customWidth="1"/>
  </x:cols>
  <x:sheetData>
    <x:row r="1" ht="30" customHeight="1">
      <x:c r="A1" s="9" t="s">
        <x:v>26</x:v>
      </x:c>
      <x:c r="B1" s="9" t="s">
        <x:v>27</x:v>
      </x:c>
      <x:c r="C1" s="9" t="s">
        <x:v>30</x:v>
      </x:c>
      <x:c r="D1" s="9" t="s">
        <x:v>163</x:v>
      </x:c>
      <x:c r="E1" s="9" t="s">
        <x:v>148</x:v>
      </x:c>
      <x:c r="F1" s="9" t="s">
        <x:v>157</x:v>
      </x:c>
      <x:c r="G1" s="9" t="s">
        <x:v>168</x:v>
      </x:c>
      <x:c r="H1" s="9" t="s">
        <x:v>171</x:v>
      </x:c>
      <x:c r="I1" s="9" t="s">
        <x:v>174</x:v>
      </x:c>
      <x:c r="J1" s="9" t="s">
        <x:v>178</x:v>
      </x:c>
      <x:c r="K1" s="9" t="s">
        <x:v>160</x:v>
      </x:c>
      <x:c r="L1" s="9" t="s">
        <x:v>181</x:v>
      </x:c>
      <x:c r="M1" s="9" t="s">
        <x:v>185</x:v>
      </x:c>
      <x:c r="N1" s="9" t="s">
        <x:v>188</x:v>
      </x:c>
      <x:c r="O1" s="9" t="s">
        <x:v>192</x:v>
      </x:c>
      <x:c r="P1" s="9" t="s">
        <x:v>195</x:v>
      </x:c>
      <x:c r="Q1" s="9" t="s">
        <x:v>199</x:v>
      </x:c>
      <x:c r="R1" s="9" t="s">
        <x:v>203</x:v>
      </x:c>
      <x:c r="S1" s="9" t="s">
        <x:v>206</x:v>
      </x:c>
      <x:c r="T1" s="9" t="s">
        <x:v>209</x:v>
      </x:c>
      <x:c r="U1" s="9" t="s">
        <x:v>213</x:v>
      </x:c>
      <x:c r="V1" s="9" t="s">
        <x:v>216</x:v>
      </x:c>
      <x:c r="W1" s="9" t="s">
        <x:v>219</x:v>
      </x:c>
      <x:c r="X1" s="9" t="s">
        <x:v>222</x:v>
      </x:c>
      <x:c r="Y1" s="9" t="s">
        <x:v>225</x:v>
      </x:c>
      <x:c r="Z1" s="9" t="s">
        <x:v>228</x:v>
      </x:c>
      <x:c r="AA1" s="9" t="s">
        <x:v>231</x:v>
      </x:c>
      <x:c r="AB1" s="9" t="s">
        <x:v>521</x:v>
      </x:c>
      <x:c r="AC1" s="9" t="s">
        <x:v>522</x:v>
      </x:c>
      <x:c r="AD1" s="9" t="s">
        <x:v>234</x:v>
      </x:c>
      <x:c r="AE1" s="9" t="s">
        <x:v>239</x:v>
      </x:c>
      <x:c r="AF1" s="9" t="s">
        <x:v>523</x:v>
      </x:c>
      <x:c r="AG1" s="9" t="s">
        <x:v>524</x:v>
      </x:c>
      <x:c r="AH1" s="9" t="s">
        <x:v>525</x:v>
      </x:c>
      <x:c r="AI1" s="9" t="s">
        <x:v>526</x:v>
      </x:c>
      <x:c r="AJ1" s="9" t="s">
        <x:v>527</x:v>
      </x:c>
      <x:c r="AK1" s="9" t="s">
        <x:v>528</x:v>
      </x:c>
      <x:c r="AL1" s="9" t="s">
        <x:v>529</x:v>
      </x:c>
      <x:c r="AM1" s="9" t="s">
        <x:v>482</x:v>
      </x:c>
    </x:row>
    <x:row r="2">
      <x:c r="A2" t="s">
        <x:v>48</x:v>
      </x:c>
      <x:c r="B2" t="s">
        <x:v>49</x:v>
      </x:c>
      <x:c r="C2">
        <x:v>2026</x:v>
      </x:c>
      <x:c r="D2" s="15">
        <x:v>0.53100000000000003</x:v>
      </x:c>
      <x:c r="E2" s="15">
        <x:v>0.47299999999999998</x:v>
      </x:c>
      <x:c r="F2" s="15">
        <x:v>0.54500000000000004</x:v>
      </x:c>
      <x:c r="G2" s="15">
        <x:v>0.65200000000000002</x:v>
      </x:c>
      <x:c r="H2" s="15">
        <x:v>0.65700000000000003</x:v>
      </x:c>
      <x:c r="I2" s="15">
        <x:v>0.71699999999999997</x:v>
      </x:c>
      <x:c r="J2" s="15">
        <x:v>0.64800000000000002</x:v>
      </x:c>
      <x:c r="K2" s="15">
        <x:v>0.63300000000000001</x:v>
      </x:c>
      <x:c r="L2" s="15">
        <x:v>0.90700000000000003</x:v>
      </x:c>
      <x:c r="M2" s="15">
        <x:v>0.16200000000000001</x:v>
      </x:c>
      <x:c r="N2" s="15">
        <x:v>0.8</x:v>
      </x:c>
      <x:c r="O2" s="15">
        <x:v>0.92500000000000004</x:v>
      </x:c>
      <x:c r="P2" s="15">
        <x:v>0.23699999999999999</x:v>
      </x:c>
      <x:c r="Q2" s="15">
        <x:v>0.65900000000000003</x:v>
      </x:c>
      <x:c r="R2" s="15">
        <x:v>0.68799999999999994</x:v>
      </x:c>
      <x:c r="S2" s="15">
        <x:v>0.65200000000000002</x:v>
      </x:c>
      <x:c r="T2" s="15">
        <x:v>0.51</x:v>
      </x:c>
      <x:c r="U2" s="15">
        <x:v>0.67</x:v>
      </x:c>
      <x:c r="V2" s="15">
        <x:v>0.51700000000000002</x:v>
      </x:c>
      <x:c r="W2" s="15">
        <x:v>0.80300000000000005</x:v>
      </x:c>
      <x:c r="X2" s="15">
        <x:v>0.55200000000000005</x:v>
      </x:c>
      <x:c r="Y2" s="15">
        <x:v>0.76500000000000001</x:v>
      </x:c>
      <x:c r="Z2" s="15">
        <x:v>0.55800000000000005</x:v>
      </x:c>
      <x:c r="AA2" s="15">
        <x:v>0.66</x:v>
      </x:c>
      <x:c r="AB2" s="15">
        <x:v>0.40500000000000003</x:v>
      </x:c>
      <x:c r="AC2" s="15">
        <x:v>0.69199999999999995</x:v>
      </x:c>
      <x:c r="AD2" s="15">
        <x:v>0.72699999999999998</x:v>
      </x:c>
      <x:c r="AE2" s="15">
        <x:v>0.40600000000000003</x:v>
      </x:c>
      <x:c r="AF2" s="15">
        <x:v>0.64400000000000002</x:v>
      </x:c>
      <x:c r="AG2" s="15">
        <x:v>0.63700000000000001</x:v>
      </x:c>
      <x:c r="AH2" s="15">
        <x:v>0.55900000000000005</x:v>
      </x:c>
      <x:c r="AI2" s="15">
        <x:v>0.55600000000000005</x:v>
      </x:c>
      <x:c r="AJ2" s="16">
        <x:v>32</x:v>
      </x:c>
      <x:c r="AK2" s="15" t="n">
        <x:f t="shared" ref="AK2:AK28" si="0">AVERAGE(D2:AI2)</x:f>
        <x:v>0.6108437499999999</x:v>
      </x:c>
      <x:c r="AL2" s="15">
        <x:v>0.61099999999999999</x:v>
      </x:c>
      <x:c r="AM2" s="15" t="n">
        <x:f t="shared" ref="AM2:AM28" si="1">AK2-AL2</x:f>
        <x:v>-0.00015625000000007994</x:v>
      </x:c>
    </x:row>
    <x:row r="3">
      <x:c r="A3" t="s">
        <x:v>57</x:v>
      </x:c>
      <x:c r="B3" t="s">
        <x:v>58</x:v>
      </x:c>
      <x:c r="C3">
        <x:v>2026</x:v>
      </x:c>
      <x:c r="D3" s="15">
        <x:v>0.66400000000000003</x:v>
      </x:c>
      <x:c r="E3" s="15">
        <x:v>0.71899999999999997</x:v>
      </x:c>
      <x:c r="F3" s="15">
        <x:v>0.61199999999999999</x:v>
      </x:c>
      <x:c r="G3" s="15">
        <x:v>0.628</x:v>
      </x:c>
      <x:c r="H3" s="15">
        <x:v>0.68799999999999994</x:v>
      </x:c>
      <x:c r="I3" s="15">
        <x:v>0.26100000000000001</x:v>
      </x:c>
      <x:c r="J3" s="15">
        <x:v>0.92200000000000004</x:v>
      </x:c>
      <x:c r="K3" s="15">
        <x:v>0.53800000000000003</x:v>
      </x:c>
      <x:c r="L3" s="15">
        <x:v>0.81399999999999995</x:v>
      </x:c>
      <x:c r="M3" s="15">
        <x:v>0.41699999999999998</x:v>
      </x:c>
      <x:c r="N3" s="15">
        <x:v>0.91200000000000003</x:v>
      </x:c>
      <x:c r="O3" s="15">
        <x:v>1</x:v>
      </x:c>
      <x:c r="P3" s="15">
        <x:v>0.38100000000000001</x:v>
      </x:c>
      <x:c r="Q3" s="15">
        <x:v>1</x:v>
      </x:c>
      <x:c r="R3" s="15">
        <x:v>0.81499999999999995</x:v>
      </x:c>
      <x:c r="S3" s="15">
        <x:v>0.72699999999999998</x:v>
      </x:c>
      <x:c r="T3" s="15">
        <x:v>0.71199999999999997</x:v>
      </x:c>
      <x:c r="U3" s="15">
        <x:v>0.90900000000000003</x:v>
      </x:c>
      <x:c r="V3" s="15">
        <x:v>0.77200000000000002</x:v>
      </x:c>
      <x:c r="W3" s="15">
        <x:v>0.55900000000000005</x:v>
      </x:c>
      <x:c r="X3" s="15">
        <x:v>0.46899999999999997</x:v>
      </x:c>
      <x:c r="Y3" s="15">
        <x:v>0.65100000000000002</x:v>
      </x:c>
      <x:c r="Z3" s="15">
        <x:v>0.38800000000000001</x:v>
      </x:c>
      <x:c r="AA3" s="15">
        <x:v>0.26900000000000002</x:v>
      </x:c>
      <x:c r="AB3" s="15">
        <x:v>0.42499999999999999</x:v>
      </x:c>
      <x:c r="AC3" s="15">
        <x:v>0.92200000000000004</x:v>
      </x:c>
      <x:c r="AD3" s="15">
        <x:v>0.64400000000000002</x:v>
      </x:c>
      <x:c r="AE3" s="15">
        <x:v>0.74299999999999999</x:v>
      </x:c>
      <x:c r="AF3" s="15">
        <x:v>0.76400000000000001</x:v>
      </x:c>
      <x:c r="AG3" s="15">
        <x:v>0.85799999999999998</x:v>
      </x:c>
      <x:c r="AH3" s="15">
        <x:v>0.47399999999999998</x:v>
      </x:c>
      <x:c r="AI3" s="15">
        <x:v>0.64500000000000002</x:v>
      </x:c>
      <x:c r="AJ3" s="16">
        <x:v>32</x:v>
      </x:c>
      <x:c r="AK3" s="15">
        <x:f t="shared" si="0"/>
        <x:v>0.66568749999999988</x:v>
      </x:c>
      <x:c r="AL3" s="15">
        <x:v>0.66600000000000004</x:v>
      </x:c>
      <x:c r="AM3" s="15">
        <x:f t="shared" si="1"/>
        <x:v>-3.1250000000015987E-4</x:v>
      </x:c>
    </x:row>
    <x:row r="4">
      <x:c r="A4" t="s">
        <x:v>59</x:v>
      </x:c>
      <x:c r="B4" t="s">
        <x:v>60</x:v>
      </x:c>
      <x:c r="C4">
        <x:v>2026</x:v>
      </x:c>
      <x:c r="D4" s="15">
        <x:v>0.19900000000000001</x:v>
      </x:c>
      <x:c r="E4" s="15">
        <x:v>0.40400000000000003</x:v>
      </x:c>
      <x:c r="F4" s="15">
        <x:v>0.19600000000000001</x:v>
      </x:c>
      <x:c r="G4" s="15">
        <x:v>0.105</x:v>
      </x:c>
      <x:c r="H4" s="15">
        <x:v>0.129</x:v>
      </x:c>
      <x:c r="I4" s="15">
        <x:v>0.16900000000000001</x:v>
      </x:c>
      <x:c r="J4" s="15">
        <x:v>0.878</x:v>
      </x:c>
      <x:c r="K4" s="15">
        <x:v>0.16200000000000001</x:v>
      </x:c>
      <x:c r="L4" s="15">
        <x:v>0.155</x:v>
      </x:c>
      <x:c r="M4" s="15">
        <x:v>0.126</x:v>
      </x:c>
      <x:c r="N4" s="15">
        <x:v>1.2E-2</x:v>
      </x:c>
      <x:c r="O4" s="15">
        <x:v>0.192</x:v>
      </x:c>
      <x:c r="P4" s="15">
        <x:v>0.25800000000000001</x:v>
      </x:c>
      <x:c r="Q4" s="15">
        <x:v>0.11799999999999999</x:v>
      </x:c>
      <x:c r="R4" s="15">
        <x:v>0.23400000000000001</x:v>
      </x:c>
      <x:c r="S4" s="15">
        <x:v>0.56100000000000005</x:v>
      </x:c>
      <x:c r="T4" s="15">
        <x:v>0.188</x:v>
      </x:c>
      <x:c r="U4" s="15">
        <x:v>0.13</x:v>
      </x:c>
      <x:c r="V4" s="15">
        <x:v>0.16</x:v>
      </x:c>
      <x:c r="W4" s="15">
        <x:v>0.10299999999999999</x:v>
      </x:c>
      <x:c r="X4" s="15">
        <x:v>8.3000000000000004E-2</x:v>
      </x:c>
      <x:c r="Y4" s="15">
        <x:v>0.22600000000000001</x:v>
      </x:c>
      <x:c r="Z4" s="15">
        <x:v>0.57799999999999996</x:v>
      </x:c>
      <x:c r="AA4" s="15">
        <x:v>0.46400000000000002</x:v>
      </x:c>
      <x:c r="AB4" s="15">
        <x:v>0.13400000000000001</x:v>
      </x:c>
      <x:c r="AC4" s="15">
        <x:v>0.14099999999999999</x:v>
      </x:c>
      <x:c r="AD4" s="15">
        <x:v>0.38800000000000001</x:v>
      </x:c>
      <x:c r="AE4" s="15">
        <x:v>0.54900000000000004</x:v>
      </x:c>
      <x:c r="AF4" s="15">
        <x:v>0.82599999999999996</x:v>
      </x:c>
      <x:c r="AG4" s="15">
        <x:v>0.192</x:v>
      </x:c>
      <x:c r="AH4" s="15">
        <x:v>0.33500000000000002</x:v>
      </x:c>
      <x:c r="AI4" s="15">
        <x:v>5.1999999999999998E-2</x:v>
      </x:c>
      <x:c r="AJ4" s="16">
        <x:v>32</x:v>
      </x:c>
      <x:c r="AK4" s="15">
        <x:f t="shared" si="0"/>
        <x:v>0.26396875000000003</x:v>
      </x:c>
      <x:c r="AL4" s="15">
        <x:v>0.26400000000000001</x:v>
      </x:c>
      <x:c r="AM4" s="15">
        <x:f t="shared" si="1"/>
        <x:v>-3.1249999999982681E-5</x:v>
      </x:c>
    </x:row>
    <x:row r="5">
      <x:c r="A5" t="s">
        <x:v>61</x:v>
      </x:c>
      <x:c r="B5" t="s">
        <x:v>62</x:v>
      </x:c>
      <x:c r="C5">
        <x:v>2026</x:v>
      </x:c>
      <x:c r="D5" s="15">
        <x:v>0.33200000000000002</x:v>
      </x:c>
      <x:c r="E5" s="15">
        <x:v>0.91800000000000004</x:v>
      </x:c>
      <x:c r="F5" s="15">
        <x:v>0.40200000000000002</x:v>
      </x:c>
      <x:c r="G5" s="15">
        <x:v>0.93100000000000005</x:v>
      </x:c>
      <x:c r="H5" s="15">
        <x:v>0.77</x:v>
      </x:c>
      <x:c r="I5" s="15">
        <x:v>0.48399999999999999</x:v>
      </x:c>
      <x:c r="J5" s="15">
        <x:v>0.86199999999999999</x:v>
      </x:c>
      <x:c r="K5" s="15">
        <x:v>0.29799999999999999</x:v>
      </x:c>
      <x:c r="L5" s="15">
        <x:v>0.14399999999999999</x:v>
      </x:c>
      <x:c r="M5" s="15">
        <x:v>3.1E-2</x:v>
      </x:c>
      <x:c r="N5" s="15">
        <x:v>7.9000000000000001E-2</x:v>
      </x:c>
      <x:c r="O5" s="15">
        <x:v>0.105</x:v>
      </x:c>
      <x:c r="P5" s="15">
        <x:v>0.32600000000000001</x:v>
      </x:c>
      <x:c r="Q5" s="15">
        <x:v>0.16800000000000001</x:v>
      </x:c>
      <x:c r="R5" s="15">
        <x:v>0.67900000000000005</x:v>
      </x:c>
      <x:c r="S5" s="15">
        <x:v>0.57599999999999996</x:v>
      </x:c>
      <x:c r="T5" s="15">
        <x:v>0.95199999999999996</x:v>
      </x:c>
      <x:c r="U5" s="15">
        <x:v>0.98699999999999999</x:v>
      </x:c>
      <x:c r="V5" s="15">
        <x:v>0.48699999999999999</x:v>
      </x:c>
      <x:c r="W5" s="15">
        <x:v>0.71399999999999997</x:v>
      </x:c>
      <x:c r="X5" s="15">
        <x:v>0.88500000000000001</x:v>
      </x:c>
      <x:c r="Y5" s="15">
        <x:v>0.41299999999999998</x:v>
      </x:c>
      <x:c r="Z5" s="15">
        <x:v>1</x:v>
      </x:c>
      <x:c r="AA5" s="15">
        <x:v>0.28199999999999997</x:v>
      </x:c>
      <x:c r="AB5" s="15">
        <x:v>0.43099999999999999</x:v>
      </x:c>
      <x:c r="AC5" s="15">
        <x:v>0.39300000000000002</x:v>
      </x:c>
      <x:c r="AD5" s="15">
        <x:v>0.316</x:v>
      </x:c>
      <x:c r="AE5" s="15">
        <x:v>0.90100000000000002</x:v>
      </x:c>
      <x:c r="AF5" s="15">
        <x:v>0.13300000000000001</x:v>
      </x:c>
      <x:c r="AG5" s="15">
        <x:v>0.38900000000000001</x:v>
      </x:c>
      <x:c r="AH5" s="15">
        <x:v>0.27100000000000002</x:v>
      </x:c>
      <x:c r="AI5" s="15">
        <x:v>0.26500000000000001</x:v>
      </x:c>
      <x:c r="AJ5" s="16">
        <x:v>32</x:v>
      </x:c>
      <x:c r="AK5" s="15">
        <x:f t="shared" si="0"/>
        <x:v>0.49762499999999998</x:v>
      </x:c>
      <x:c r="AL5" s="15">
        <x:v>0.498</x:v>
      </x:c>
      <x:c r="AM5" s="15">
        <x:f t="shared" si="1"/>
        <x:v>-3.7500000000001421E-4</x:v>
      </x:c>
    </x:row>
    <x:row r="6">
      <x:c r="A6" t="s">
        <x:v>63</x:v>
      </x:c>
      <x:c r="B6" t="s">
        <x:v>64</x:v>
      </x:c>
      <x:c r="C6">
        <x:v>2026</x:v>
      </x:c>
      <x:c r="D6" s="15">
        <x:v>0.59799999999999998</x:v>
      </x:c>
      <x:c r="E6" s="15">
        <x:v>0.26200000000000001</x:v>
      </x:c>
      <x:c r="F6" s="15">
        <x:v>0.371</x:v>
      </x:c>
      <x:c r="G6" s="15">
        <x:v>0.35699999999999998</x:v>
      </x:c>
      <x:c r="H6" s="15">
        <x:v>0.316</x:v>
      </x:c>
      <x:c r="I6" s="15">
        <x:v>0.46800000000000003</x:v>
      </x:c>
      <x:c r="J6" s="15">
        <x:v>0.41599999999999998</x:v>
      </x:c>
      <x:c r="K6" s="15">
        <x:v>0.69799999999999995</x:v>
      </x:c>
      <x:c r="L6" s="15">
        <x:v>0.52600000000000002</x:v>
      </x:c>
      <x:c r="M6" s="15">
        <x:v>4.2999999999999997E-2</x:v>
      </x:c>
      <x:c r="N6" s="15">
        <x:v>0.30499999999999999</x:v>
      </x:c>
      <x:c r="O6" s="15">
        <x:v>0.47699999999999998</x:v>
      </x:c>
      <x:c r="P6" s="15">
        <x:v>0.41199999999999998</x:v>
      </x:c>
      <x:c r="Q6" s="15">
        <x:v>0.438</x:v>
      </x:c>
      <x:c r="R6" s="15">
        <x:v>0.72599999999999998</x:v>
      </x:c>
      <x:c r="S6" s="15">
        <x:v>0.54500000000000004</x:v>
      </x:c>
      <x:c r="T6" s="15">
        <x:v>0.38700000000000001</x:v>
      </x:c>
      <x:c r="U6" s="15">
        <x:v>0.47799999999999998</x:v>
      </x:c>
      <x:c r="V6" s="15">
        <x:v>0.438</x:v>
      </x:c>
      <x:c r="W6" s="15">
        <x:v>0.27600000000000002</x:v>
      </x:c>
      <x:c r="X6" s="15">
        <x:v>0.24</x:v>
      </x:c>
      <x:c r="Y6" s="15">
        <x:v>0.34</x:v>
      </x:c>
      <x:c r="Z6" s="15">
        <x:v>0.433</x:v>
      </x:c>
      <x:c r="AA6" s="15">
        <x:v>0.24</x:v>
      </x:c>
      <x:c r="AB6" s="15">
        <x:v>0.56299999999999994</x:v>
      </x:c>
      <x:c r="AC6" s="15">
        <x:v>0.47299999999999998</x:v>
      </x:c>
      <x:c r="AD6" s="15">
        <x:v>0.91700000000000004</x:v>
      </x:c>
      <x:c r="AE6" s="15">
        <x:v>0.45200000000000001</x:v>
      </x:c>
      <x:c r="AF6" s="15">
        <x:v>0.41799999999999998</x:v>
      </x:c>
      <x:c r="AG6" s="15">
        <x:v>0.55800000000000005</x:v>
      </x:c>
      <x:c r="AH6" s="15">
        <x:v>0.32</x:v>
      </x:c>
      <x:c r="AI6" s="15">
        <x:v>0.186</x:v>
      </x:c>
      <x:c r="AJ6" s="16">
        <x:v>32</x:v>
      </x:c>
      <x:c r="AK6" s="15">
        <x:f t="shared" si="0"/>
        <x:v>0.42740624999999999</x:v>
      </x:c>
      <x:c r="AL6" s="15">
        <x:v>0.42699999999999999</x:v>
      </x:c>
      <x:c r="AM6" s="15">
        <x:f t="shared" si="1"/>
        <x:v>4.0624999999999689E-4</x:v>
      </x:c>
    </x:row>
    <x:row r="7">
      <x:c r="A7" t="s">
        <x:v>65</x:v>
      </x:c>
      <x:c r="B7" t="s">
        <x:v>66</x:v>
      </x:c>
      <x:c r="C7">
        <x:v>2026</x:v>
      </x:c>
      <x:c r="D7" s="15">
        <x:v>0.73</x:v>
      </x:c>
      <x:c r="E7" s="15">
        <x:v>0.39600000000000002</x:v>
      </x:c>
      <x:c r="F7" s="15">
        <x:v>0.308</x:v>
      </x:c>
      <x:c r="G7" s="15">
        <x:v>0.32200000000000001</x:v>
      </x:c>
      <x:c r="H7" s="15">
        <x:v>0.61499999999999999</x:v>
      </x:c>
      <x:c r="I7" s="15">
        <x:v>0.41399999999999998</x:v>
      </x:c>
      <x:c r="J7" s="15">
        <x:v>0.71399999999999997</x:v>
      </x:c>
      <x:c r="K7" s="15">
        <x:v>0.42299999999999999</x:v>
      </x:c>
      <x:c r="L7" s="15">
        <x:v>0.82499999999999996</x:v>
      </x:c>
      <x:c r="M7" s="15">
        <x:v>0.32400000000000001</x:v>
      </x:c>
      <x:c r="N7" s="15">
        <x:v>0.28499999999999998</x:v>
      </x:c>
      <x:c r="O7" s="15">
        <x:v>0.879</x:v>
      </x:c>
      <x:c r="P7" s="15">
        <x:v>0.55300000000000005</x:v>
      </x:c>
      <x:c r="Q7" s="15">
        <x:v>0.94</x:v>
      </x:c>
      <x:c r="R7" s="15">
        <x:v>0.71199999999999997</x:v>
      </x:c>
      <x:c r="S7" s="15">
        <x:v>0.66700000000000004</x:v>
      </x:c>
      <x:c r="T7" s="15">
        <x:v>0.47099999999999997</x:v>
      </x:c>
      <x:c r="U7" s="15">
        <x:v>0.751</x:v>
      </x:c>
      <x:c r="V7" s="15">
        <x:v>0.33200000000000002</x:v>
      </x:c>
      <x:c r="W7" s="15">
        <x:v>0.39200000000000002</x:v>
      </x:c>
      <x:c r="X7" s="15">
        <x:v>0.70799999999999996</x:v>
      </x:c>
      <x:c r="Y7" s="15">
        <x:v>0.81899999999999995</x:v>
      </x:c>
      <x:c r="Z7" s="15">
        <x:v>0.437</x:v>
      </x:c>
      <x:c r="AA7" s="15">
        <x:v>0.55100000000000005</x:v>
      </x:c>
      <x:c r="AB7" s="15">
        <x:v>0.53900000000000003</x:v>
      </x:c>
      <x:c r="AC7" s="15">
        <x:v>0.83799999999999997</x:v>
      </x:c>
      <x:c r="AD7" s="15">
        <x:v>0.874</x:v>
      </x:c>
      <x:c r="AE7" s="15">
        <x:v>0.76500000000000001</x:v>
      </x:c>
      <x:c r="AF7" s="15">
        <x:v>0.70099999999999996</x:v>
      </x:c>
      <x:c r="AG7" s="15">
        <x:v>0.86099999999999999</x:v>
      </x:c>
      <x:c r="AH7" s="15">
        <x:v>0.51400000000000001</x:v>
      </x:c>
      <x:c r="AI7" s="15">
        <x:v>0.57699999999999996</x:v>
      </x:c>
      <x:c r="AJ7" s="16">
        <x:v>32</x:v>
      </x:c>
      <x:c r="AK7" s="15">
        <x:f t="shared" si="0"/>
        <x:v>0.60115624999999984</x:v>
      </x:c>
      <x:c r="AL7" s="15">
        <x:v>0.60099999999999998</x:v>
      </x:c>
      <x:c r="AM7" s="15">
        <x:f t="shared" si="1"/>
        <x:v>1.5624999999985789E-4</x:v>
      </x:c>
    </x:row>
    <x:row r="8">
      <x:c r="A8" t="s">
        <x:v>67</x:v>
      </x:c>
      <x:c r="B8" t="s">
        <x:v>68</x:v>
      </x:c>
      <x:c r="C8">
        <x:v>2026</x:v>
      </x:c>
      <x:c r="D8" s="15">
        <x:v>0.59799999999999998</x:v>
      </x:c>
      <x:c r="E8" s="15">
        <x:v>0.71299999999999997</x:v>
      </x:c>
      <x:c r="F8" s="15">
        <x:v>1</x:v>
      </x:c>
      <x:c r="G8" s="15">
        <x:v>1</x:v>
      </x:c>
      <x:c r="H8" s="15">
        <x:v>0.81200000000000006</x:v>
      </x:c>
      <x:c r="I8" s="15">
        <x:v>0.66500000000000004</x:v>
      </x:c>
      <x:c r="J8" s="15">
        <x:v>0.95899999999999996</x:v>
      </x:c>
      <x:c r="K8" s="15">
        <x:v>1</x:v>
      </x:c>
      <x:c r="L8" s="15">
        <x:v>1</x:v>
      </x:c>
      <x:c r="M8" s="15">
        <x:v>0.626</x:v>
      </x:c>
      <x:c r="N8" s="15">
        <x:v>0.40799999999999997</x:v>
      </x:c>
      <x:c r="O8" s="15">
        <x:v>0.77400000000000002</x:v>
      </x:c>
      <x:c r="P8" s="15">
        <x:v>0.30299999999999999</x:v>
      </x:c>
      <x:c r="Q8" s="15">
        <x:v>0.81</x:v>
      </x:c>
      <x:c r="R8" s="15">
        <x:v>0.91100000000000003</x:v>
      </x:c>
      <x:c r="S8" s="15">
        <x:v>0.69699999999999995</x:v>
      </x:c>
      <x:c r="T8" s="15">
        <x:v>0.58799999999999997</x:v>
      </x:c>
      <x:c r="U8" s="15">
        <x:v>0.62</x:v>
      </x:c>
      <x:c r="V8" s="15">
        <x:v>0.20200000000000001</x:v>
      </x:c>
      <x:c r="W8" s="15">
        <x:v>1</x:v>
      </x:c>
      <x:c r="X8" s="15">
        <x:v>0.90600000000000003</x:v>
      </x:c>
      <x:c r="Y8" s="15">
        <x:v>0.92900000000000005</x:v>
      </x:c>
      <x:c r="Z8" s="15">
        <x:v>0.49099999999999999</x:v>
      </x:c>
      <x:c r="AA8" s="15">
        <x:v>0.47799999999999998</x:v>
      </x:c>
      <x:c r="AB8" s="15">
        <x:v>0.53100000000000003</x:v>
      </x:c>
      <x:c r="AC8" s="15">
        <x:v>0.61399999999999999</x:v>
      </x:c>
      <x:c r="AD8" s="15">
        <x:v>0.65700000000000003</x:v>
      </x:c>
      <x:c r="AE8" s="15">
        <x:v>0.81899999999999995</x:v>
      </x:c>
      <x:c r="AF8" s="15">
        <x:v>0.878</x:v>
      </x:c>
      <x:c r="AG8" s="15">
        <x:v>0.45500000000000002</x:v>
      </x:c>
      <x:c r="AH8" s="15">
        <x:v>1</x:v>
      </x:c>
      <x:c r="AI8" s="15">
        <x:v>0.84</x:v>
      </x:c>
      <x:c r="AJ8" s="16">
        <x:v>32</x:v>
      </x:c>
      <x:c r="AK8" s="15">
        <x:f t="shared" si="0"/>
        <x:v>0.72762499999999986</x:v>
      </x:c>
      <x:c r="AL8" s="15">
        <x:v>0.72799999999999998</x:v>
      </x:c>
      <x:c r="AM8" s="15">
        <x:f t="shared" si="1"/>
        <x:v>-3.7500000000012523E-4</x:v>
      </x:c>
    </x:row>
    <x:row r="9">
      <x:c r="A9" t="s">
        <x:v>69</x:v>
      </x:c>
      <x:c r="B9" t="s">
        <x:v>70</x:v>
      </x:c>
      <x:c r="C9">
        <x:v>2026</x:v>
      </x:c>
      <x:c r="D9" s="15">
        <x:v>0.46500000000000002</x:v>
      </x:c>
      <x:c r="E9" s="15">
        <x:v>0.48899999999999999</x:v>
      </x:c>
      <x:c r="F9" s="15">
        <x:v>0.81499999999999995</x:v>
      </x:c>
      <x:c r="G9" s="15">
        <x:v>0.57399999999999995</x:v>
      </x:c>
      <x:c r="H9" s="15">
        <x:v>0.55900000000000005</x:v>
      </x:c>
      <x:c r="I9" s="15">
        <x:v>0.58499999999999996</x:v>
      </x:c>
      <x:c r="J9" s="15">
        <x:v>0.7</x:v>
      </x:c>
      <x:c r="K9" s="15">
        <x:v>0.621</x:v>
      </x:c>
      <x:c r="L9" s="15">
        <x:v>0.68</x:v>
      </x:c>
      <x:c r="M9" s="15">
        <x:v>0.76800000000000002</x:v>
      </x:c>
      <x:c r="N9" s="15">
        <x:v>0.22600000000000001</x:v>
      </x:c>
      <x:c r="O9" s="15">
        <x:v>0.48099999999999998</x:v>
      </x:c>
      <x:c r="P9" s="15">
        <x:v>0.54100000000000004</x:v>
      </x:c>
      <x:c r="Q9" s="15">
        <x:v>0.42599999999999999</x:v>
      </x:c>
      <x:c r="R9" s="15">
        <x:v>0.80200000000000005</x:v>
      </x:c>
      <x:c r="S9" s="15">
        <x:v>0.86399999999999999</x:v>
      </x:c>
      <x:c r="T9" s="15">
        <x:v>0.90900000000000003</x:v>
      </x:c>
      <x:c r="U9" s="15">
        <x:v>0.71</x:v>
      </x:c>
      <x:c r="V9" s="15">
        <x:v>0.621</x:v>
      </x:c>
      <x:c r="W9" s="15">
        <x:v>0.496</x:v>
      </x:c>
      <x:c r="X9" s="15">
        <x:v>0.78100000000000003</x:v>
      </x:c>
      <x:c r="Y9" s="15">
        <x:v>0.41</x:v>
      </x:c>
      <x:c r="Z9" s="15">
        <x:v>0.94399999999999995</x:v>
      </x:c>
      <x:c r="AA9" s="15">
        <x:v>0.628</x:v>
      </x:c>
      <x:c r="AB9" s="15">
        <x:v>0.53800000000000003</x:v>
      </x:c>
      <x:c r="AC9" s="15">
        <x:v>0.69199999999999995</x:v>
      </x:c>
      <x:c r="AD9" s="15">
        <x:v>0.46800000000000003</x:v>
      </x:c>
      <x:c r="AE9" s="15">
        <x:v>0.66900000000000004</x:v>
      </x:c>
      <x:c r="AF9" s="15">
        <x:v>0.44800000000000001</x:v>
      </x:c>
      <x:c r="AG9" s="15">
        <x:v>0.23799999999999999</x:v>
      </x:c>
      <x:c r="AH9" s="15">
        <x:v>0.438</x:v>
      </x:c>
      <x:c r="AI9" s="15">
        <x:v>0.188</x:v>
      </x:c>
      <x:c r="AJ9" s="16">
        <x:v>32</x:v>
      </x:c>
      <x:c r="AK9" s="15">
        <x:f t="shared" si="0"/>
        <x:v>0.58668750000000003</x:v>
      </x:c>
      <x:c r="AL9" s="15">
        <x:v>0.58699999999999997</x:v>
      </x:c>
      <x:c r="AM9" s="15">
        <x:f t="shared" si="1"/>
        <x:v>-3.1249999999993783E-4</x:v>
      </x:c>
    </x:row>
    <x:row r="10">
      <x:c r="A10" t="s">
        <x:v>71</x:v>
      </x:c>
      <x:c r="B10" t="s">
        <x:v>72</x:v>
      </x:c>
      <x:c r="C10">
        <x:v>2026</x:v>
      </x:c>
      <x:c r="D10" s="15">
        <x:v>0.59799999999999998</x:v>
      </x:c>
      <x:c r="E10" s="15">
        <x:v>0.44800000000000001</x:v>
      </x:c>
      <x:c r="F10" s="15">
        <x:v>0.16400000000000001</x:v>
      </x:c>
      <x:c r="G10" s="15">
        <x:v>0.33600000000000002</x:v>
      </x:c>
      <x:c r="H10" s="15">
        <x:v>0.58899999999999997</x:v>
      </x:c>
      <x:c r="I10" s="15">
        <x:v>1.4E-2</x:v>
      </x:c>
      <x:c r="J10" s="15">
        <x:v>0.318</x:v>
      </x:c>
      <x:c r="K10" s="15">
        <x:v>0.49099999999999999</x:v>
      </x:c>
      <x:c r="L10" s="15">
        <x:v>0.58799999999999997</x:v>
      </x:c>
      <x:c r="M10" s="15">
        <x:v>0.09</x:v>
      </x:c>
      <x:c r="N10" s="15">
        <x:v>0.313</x:v>
      </x:c>
      <x:c r="O10" s="15">
        <x:v>0.33900000000000002</x:v>
      </x:c>
      <x:c r="P10" s="15">
        <x:v>0.442</x:v>
      </x:c>
      <x:c r="Q10" s="15">
        <x:v>0.49399999999999999</x:v>
      </x:c>
      <x:c r="R10" s="15">
        <x:v>0.32</x:v>
      </x:c>
      <x:c r="S10" s="15">
        <x:v>0.21199999999999999</x:v>
      </x:c>
      <x:c r="T10" s="15">
        <x:v>0.89500000000000002</x:v>
      </x:c>
      <x:c r="U10" s="15">
        <x:v>0.89200000000000002</x:v>
      </x:c>
      <x:c r="V10" s="15">
        <x:v>0.35799999999999998</x:v>
      </x:c>
      <x:c r="W10" s="15">
        <x:v>0.33</x:v>
      </x:c>
      <x:c r="X10" s="15">
        <x:v>0.29199999999999998</x:v>
      </x:c>
      <x:c r="Y10" s="15">
        <x:v>0.30199999999999999</x:v>
      </x:c>
      <x:c r="Z10" s="15">
        <x:v>0.41599999999999998</x:v>
      </x:c>
      <x:c r="AA10" s="15">
        <x:v>0.109</x:v>
      </x:c>
      <x:c r="AB10" s="15">
        <x:v>0.72</x:v>
      </x:c>
      <x:c r="AC10" s="15">
        <x:v>0.78700000000000003</x:v>
      </x:c>
      <x:c r="AD10" s="15">
        <x:v>0.22800000000000001</x:v>
      </x:c>
      <x:c r="AE10" s="15">
        <x:v>0.48699999999999999</x:v>
      </x:c>
      <x:c r="AF10" s="15">
        <x:v>0.77500000000000002</x:v>
      </x:c>
      <x:c r="AG10" s="15">
        <x:v>0.55600000000000005</x:v>
      </x:c>
      <x:c r="AH10" s="15">
        <x:v>0.38100000000000001</x:v>
      </x:c>
      <x:c r="AI10" s="15">
        <x:v>0.124</x:v>
      </x:c>
      <x:c r="AJ10" s="16">
        <x:v>32</x:v>
      </x:c>
      <x:c r="AK10" s="15">
        <x:f t="shared" si="0"/>
        <x:v>0.41900000000000009</x:v>
      </x:c>
      <x:c r="AL10" s="15">
        <x:v>0.41899999999999998</x:v>
      </x:c>
      <x:c r="AM10" s="15">
        <x:f t="shared" si="1"/>
        <x:v>0</x:v>
      </x:c>
    </x:row>
    <x:row r="11">
      <x:c r="A11" t="s">
        <x:v>73</x:v>
      </x:c>
      <x:c r="B11" t="s">
        <x:v>74</x:v>
      </x:c>
      <x:c r="C11">
        <x:v>2026</x:v>
      </x:c>
      <x:c r="D11" s="15">
        <x:v>0.59799999999999998</x:v>
      </x:c>
      <x:c r="E11" s="15">
        <x:v>0.71299999999999997</x:v>
      </x:c>
      <x:c r="F11" s="15">
        <x:v>0.53500000000000003</x:v>
      </x:c>
      <x:c r="G11" s="15">
        <x:v>0.32400000000000001</x:v>
      </x:c>
      <x:c r="H11" s="15">
        <x:v>0.51200000000000001</x:v>
      </x:c>
      <x:c r="I11" s="15">
        <x:v>0.33300000000000002</x:v>
      </x:c>
      <x:c r="J11" s="15">
        <x:v>0.93700000000000006</x:v>
      </x:c>
      <x:c r="K11" s="15">
        <x:v>0.73</x:v>
      </x:c>
      <x:c r="L11" s="15">
        <x:v>0.55700000000000005</x:v>
      </x:c>
      <x:c r="M11" s="15">
        <x:v>0.48699999999999999</x:v>
      </x:c>
      <x:c r="N11" s="15">
        <x:v>0.63100000000000001</x:v>
      </x:c>
      <x:c r="O11" s="15">
        <x:v>0.33500000000000002</x:v>
      </x:c>
      <x:c r="P11" s="15">
        <x:v>0.33400000000000002</x:v>
      </x:c>
      <x:c r="Q11" s="15">
        <x:v>0.36499999999999999</x:v>
      </x:c>
      <x:c r="R11" s="15">
        <x:v>0.55000000000000004</x:v>
      </x:c>
      <x:c r="S11" s="15">
        <x:v>0.56100000000000005</x:v>
      </x:c>
      <x:c r="T11" s="15">
        <x:v>0.32</x:v>
      </x:c>
      <x:c r="U11" s="15">
        <x:v>0.35</x:v>
      </x:c>
      <x:c r="V11" s="15">
        <x:v>0.27500000000000002</x:v>
      </x:c>
      <x:c r="W11" s="15">
        <x:v>0.26400000000000001</x:v>
      </x:c>
      <x:c r="X11" s="15">
        <x:v>0.51</x:v>
      </x:c>
      <x:c r="Y11" s="15">
        <x:v>0.40500000000000003</x:v>
      </x:c>
      <x:c r="Z11" s="15">
        <x:v>0.48699999999999999</x:v>
      </x:c>
      <x:c r="AA11" s="15">
        <x:v>0.32700000000000001</x:v>
      </x:c>
      <x:c r="AB11" s="15">
        <x:v>0.97799999999999998</x:v>
      </x:c>
      <x:c r="AC11" s="15">
        <x:v>0.309</x:v>
      </x:c>
      <x:c r="AD11" s="15">
        <x:v>0.52700000000000002</x:v>
      </x:c>
      <x:c r="AE11" s="15">
        <x:v>0.38200000000000001</x:v>
      </x:c>
      <x:c r="AF11" s="15">
        <x:v>0.745</x:v>
      </x:c>
      <x:c r="AG11" s="15">
        <x:v>0.95</x:v>
      </x:c>
      <x:c r="AH11" s="15">
        <x:v>0.59399999999999997</x:v>
      </x:c>
      <x:c r="AI11" s="15">
        <x:v>0.33100000000000002</x:v>
      </x:c>
      <x:c r="AJ11" s="16">
        <x:v>32</x:v>
      </x:c>
      <x:c r="AK11" s="15">
        <x:f t="shared" si="0"/>
        <x:v>0.5079999999999999</x:v>
      </x:c>
      <x:c r="AL11" s="15">
        <x:v>0.50800000000000001</x:v>
      </x:c>
      <x:c r="AM11" s="15">
        <x:f t="shared" si="1"/>
        <x:v>0</x:v>
      </x:c>
    </x:row>
    <x:row r="12">
      <x:c r="A12" t="s">
        <x:v>75</x:v>
      </x:c>
      <x:c r="B12" t="s">
        <x:v>76</x:v>
      </x:c>
      <x:c r="C12">
        <x:v>2026</x:v>
      </x:c>
      <x:c r="D12" s="15">
        <x:v>0.66400000000000003</x:v>
      </x:c>
      <x:c r="E12" s="15">
        <x:v>0.32200000000000001</x:v>
      </x:c>
      <x:c r="F12" s="15">
        <x:v>0.96499999999999997</x:v>
      </x:c>
      <x:c r="G12" s="15">
        <x:v>0.77900000000000003</x:v>
      </x:c>
      <x:c r="H12" s="15">
        <x:v>0.79500000000000004</x:v>
      </x:c>
      <x:c r="I12" s="15">
        <x:v>0.505</x:v>
      </x:c>
      <x:c r="J12" s="15">
        <x:v>0.76800000000000002</x:v>
      </x:c>
      <x:c r="K12" s="15">
        <x:v>1</x:v>
      </x:c>
      <x:c r="L12" s="15">
        <x:v>0.92800000000000005</x:v>
      </x:c>
      <x:c r="M12" s="15">
        <x:v>0.81699999999999995</x:v>
      </x:c>
      <x:c r="N12" s="15">
        <x:v>0.17299999999999999</x:v>
      </x:c>
      <x:c r="O12" s="15">
        <x:v>0.9</x:v>
      </x:c>
      <x:c r="P12" s="15">
        <x:v>0.28999999999999998</x:v>
      </x:c>
      <x:c r="Q12" s="15">
        <x:v>0.70199999999999996</x:v>
      </x:c>
      <x:c r="R12" s="15">
        <x:v>1</x:v>
      </x:c>
      <x:c r="S12" s="15">
        <x:v>1</x:v>
      </x:c>
      <x:c r="T12" s="15">
        <x:v>0.56299999999999994</x:v>
      </x:c>
      <x:c r="U12" s="15">
        <x:v>0.59</x:v>
      </x:c>
      <x:c r="V12" s="15">
        <x:v>0.67100000000000004</x:v>
      </x:c>
      <x:c r="W12" s="15">
        <x:v>0.68100000000000005</x:v>
      </x:c>
      <x:c r="X12" s="15">
        <x:v>0.66700000000000004</x:v>
      </x:c>
      <x:c r="Y12" s="15">
        <x:v>1</x:v>
      </x:c>
      <x:c r="Z12" s="15">
        <x:v>0.46200000000000002</x:v>
      </x:c>
      <x:c r="AA12" s="15">
        <x:v>0.41899999999999998</x:v>
      </x:c>
      <x:c r="AB12" s="15">
        <x:v>0.64100000000000001</x:v>
      </x:c>
      <x:c r="AC12" s="15">
        <x:v>0.71599999999999997</x:v>
      </x:c>
      <x:c r="AD12" s="15">
        <x:v>0.55600000000000005</x:v>
      </x:c>
      <x:c r="AE12" s="15">
        <x:v>0.81200000000000006</x:v>
      </x:c>
      <x:c r="AF12" s="15">
        <x:v>0.79400000000000004</x:v>
      </x:c>
      <x:c r="AG12" s="15">
        <x:v>0.17599999999999999</x:v>
      </x:c>
      <x:c r="AH12" s="15">
        <x:v>0.59199999999999997</x:v>
      </x:c>
      <x:c r="AI12" s="15">
        <x:v>0.56100000000000005</x:v>
      </x:c>
      <x:c r="AJ12" s="16">
        <x:v>32</x:v>
      </x:c>
      <x:c r="AK12" s="15">
        <x:f t="shared" si="0"/>
        <x:v>0.67215625000000001</x:v>
      </x:c>
      <x:c r="AL12" s="15">
        <x:v>0.67200000000000004</x:v>
      </x:c>
      <x:c r="AM12" s="15">
        <x:f t="shared" si="1"/>
        <x:v>1.5624999999996891E-4</x:v>
      </x:c>
    </x:row>
    <x:row r="13">
      <x:c r="A13" t="s">
        <x:v>77</x:v>
      </x:c>
      <x:c r="B13" t="s">
        <x:v>78</x:v>
      </x:c>
      <x:c r="C13">
        <x:v>2026</x:v>
      </x:c>
      <x:c r="D13" s="15">
        <x:v>0.86299999999999999</x:v>
      </x:c>
      <x:c r="E13" s="15">
        <x:v>0.80900000000000005</x:v>
      </x:c>
      <x:c r="F13" s="15">
        <x:v>0.52400000000000002</x:v>
      </x:c>
      <x:c r="G13" s="15">
        <x:v>0.254</x:v>
      </x:c>
      <x:c r="H13" s="15">
        <x:v>0.46500000000000002</x:v>
      </x:c>
      <x:c r="I13" s="15">
        <x:v>0.59499999999999997</x:v>
      </x:c>
      <x:c r="J13" s="15">
        <x:v>0.84199999999999997</x:v>
      </x:c>
      <x:c r="K13" s="15">
        <x:v>0.64900000000000002</x:v>
      </x:c>
      <x:c r="L13" s="15">
        <x:v>0.59799999999999998</x:v>
      </x:c>
      <x:c r="M13" s="15">
        <x:v>0.65</x:v>
      </x:c>
      <x:c r="N13" s="15">
        <x:v>1</x:v>
      </x:c>
      <x:c r="O13" s="15">
        <x:v>0.58599999999999997</x:v>
      </x:c>
      <x:c r="P13" s="15">
        <x:v>0.187</x:v>
      </x:c>
      <x:c r="Q13" s="15">
        <x:v>0.73399999999999999</x:v>
      </x:c>
      <x:c r="R13" s="15">
        <x:v>0.53300000000000003</x:v>
      </x:c>
      <x:c r="S13" s="15">
        <x:v>0.57599999999999996</x:v>
      </x:c>
      <x:c r="T13" s="15">
        <x:v>0.48299999999999998</x:v>
      </x:c>
      <x:c r="U13" s="15">
        <x:v>0.63900000000000001</x:v>
      </x:c>
      <x:c r="V13" s="15">
        <x:v>0.45600000000000002</x:v>
      </x:c>
      <x:c r="W13" s="15">
        <x:v>0.22500000000000001</x:v>
      </x:c>
      <x:c r="X13" s="15">
        <x:v>0.56299999999999994</x:v>
      </x:c>
      <x:c r="Y13" s="15">
        <x:v>0.68700000000000006</x:v>
      </x:c>
      <x:c r="Z13" s="15">
        <x:v>0.307</x:v>
      </x:c>
      <x:c r="AA13" s="15">
        <x:v>0.27600000000000002</x:v>
      </x:c>
      <x:c r="AB13" s="15">
        <x:v>0.26700000000000002</x:v>
      </x:c>
      <x:c r="AC13" s="15">
        <x:v>0.69699999999999995</x:v>
      </x:c>
      <x:c r="AD13" s="15">
        <x:v>0.70299999999999996</x:v>
      </x:c>
      <x:c r="AE13" s="15">
        <x:v>0.65500000000000003</x:v>
      </x:c>
      <x:c r="AF13" s="15">
        <x:v>0.90200000000000002</x:v>
      </x:c>
      <x:c r="AG13" s="15">
        <x:v>0.75</x:v>
      </x:c>
      <x:c r="AH13" s="15">
        <x:v>0.84099999999999997</x:v>
      </x:c>
      <x:c r="AI13" s="15">
        <x:v>0.55000000000000004</x:v>
      </x:c>
      <x:c r="AJ13" s="16">
        <x:v>32</x:v>
      </x:c>
      <x:c r="AK13" s="15">
        <x:f t="shared" si="0"/>
        <x:v>0.58956249999999999</x:v>
      </x:c>
      <x:c r="AL13" s="15">
        <x:v>0.59</x:v>
      </x:c>
      <x:c r="AM13" s="15">
        <x:f t="shared" si="1"/>
        <x:v>-4.3749999999997957E-4</x:v>
      </x:c>
    </x:row>
    <x:row r="14">
      <x:c r="A14" t="s">
        <x:v>79</x:v>
      </x:c>
      <x:c r="B14" t="s">
        <x:v>80</x:v>
      </x:c>
      <x:c r="C14">
        <x:v>2026</x:v>
      </x:c>
      <x:c r="D14" s="15">
        <x:v>0.46500000000000002</x:v>
      </x:c>
      <x:c r="E14" s="15">
        <x:v>0.42599999999999999</x:v>
      </x:c>
      <x:c r="F14" s="15">
        <x:v>0.21</x:v>
      </x:c>
      <x:c r="G14" s="15">
        <x:v>0.28699999999999998</x:v>
      </x:c>
      <x:c r="H14" s="15">
        <x:v>0.20699999999999999</x:v>
      </x:c>
      <x:c r="I14" s="15">
        <x:v>0.124</x:v>
      </x:c>
      <x:c r="J14" s="15">
        <x:v>0.73299999999999998</x:v>
      </x:c>
      <x:c r="K14" s="15">
        <x:v>0.495</x:v>
      </x:c>
      <x:c r="L14" s="15">
        <x:v>0.505</x:v>
      </x:c>
      <x:c r="M14" s="15">
        <x:v>3.5999999999999997E-2</x:v>
      </x:c>
      <x:c r="N14" s="15">
        <x:v>4.2000000000000003E-2</x:v>
      </x:c>
      <x:c r="O14" s="15">
        <x:v>0.29299999999999998</x:v>
      </x:c>
      <x:c r="P14" s="15">
        <x:v>0.315</x:v>
      </x:c>
      <x:c r="Q14" s="15">
        <x:v>0.68899999999999995</x:v>
      </x:c>
      <x:c r="R14" s="15">
        <x:v>0.61599999999999999</x:v>
      </x:c>
      <x:c r="S14" s="15">
        <x:v>0.57599999999999996</x:v>
      </x:c>
      <x:c r="T14" s="15">
        <x:v>0.246</x:v>
      </x:c>
      <x:c r="U14" s="15">
        <x:v>0.26300000000000001</x:v>
      </x:c>
      <x:c r="V14" s="15">
        <x:v>0.28100000000000003</x:v>
      </x:c>
      <x:c r="W14" s="15">
        <x:v>0.30599999999999999</x:v>
      </x:c>
      <x:c r="X14" s="15">
        <x:v>0.51</x:v>
      </x:c>
      <x:c r="Y14" s="15">
        <x:v>0.26700000000000002</x:v>
      </x:c>
      <x:c r="Z14" s="15">
        <x:v>0.34100000000000003</x:v>
      </x:c>
      <x:c r="AA14" s="15">
        <x:v>0.14499999999999999</x:v>
      </x:c>
      <x:c r="AB14" s="15">
        <x:v>0.52300000000000002</x:v>
      </x:c>
      <x:c r="AC14" s="15">
        <x:v>0.35199999999999998</x:v>
      </x:c>
      <x:c r="AD14" s="15">
        <x:v>0.45100000000000001</x:v>
      </x:c>
      <x:c r="AE14" s="15">
        <x:v>0.11600000000000001</x:v>
      </x:c>
      <x:c r="AF14" s="15">
        <x:v>0.96599999999999997</x:v>
      </x:c>
      <x:c r="AG14" s="15">
        <x:v>0.52300000000000002</x:v>
      </x:c>
      <x:c r="AH14" s="15">
        <x:v>0.53800000000000003</x:v>
      </x:c>
      <x:c r="AI14" s="15">
        <x:v>0.125</x:v>
      </x:c>
      <x:c r="AJ14" s="16">
        <x:v>32</x:v>
      </x:c>
      <x:c r="AK14" s="15">
        <x:f t="shared" si="0"/>
        <x:v>0.37412499999999993</x:v>
      </x:c>
      <x:c r="AL14" s="15">
        <x:v>0.374</x:v>
      </x:c>
      <x:c r="AM14" s="15">
        <x:f t="shared" si="1"/>
        <x:v>1.2499999999993072E-4</x:v>
      </x:c>
    </x:row>
    <x:row r="15">
      <x:c r="A15" t="s">
        <x:v>81</x:v>
      </x:c>
      <x:c r="B15" t="s">
        <x:v>82</x:v>
      </x:c>
      <x:c r="C15">
        <x:v>2026</x:v>
      </x:c>
      <x:c r="D15" s="15">
        <x:v>0.33200000000000002</x:v>
      </x:c>
      <x:c r="E15" s="15">
        <x:v>0.16900000000000001</x:v>
      </x:c>
      <x:c r="F15" s="15">
        <x:v>0.35299999999999998</x:v>
      </x:c>
      <x:c r="G15" s="15">
        <x:v>0.23799999999999999</x:v>
      </x:c>
      <x:c r="H15" s="15">
        <x:v>0.35899999999999999</x:v>
      </x:c>
      <x:c r="I15" s="15">
        <x:v>0.48599999999999999</x:v>
      </x:c>
      <x:c r="J15" s="15">
        <x:v>0.82299999999999995</x:v>
      </x:c>
      <x:c r="K15" s="15">
        <x:v>0.629</x:v>
      </x:c>
      <x:c r="L15" s="15">
        <x:v>0.19600000000000001</x:v>
      </x:c>
      <x:c r="M15" s="15">
        <x:v>0.13800000000000001</x:v>
      </x:c>
      <x:c r="N15" s="15">
        <x:v>0.51500000000000001</x:v>
      </x:c>
      <x:c r="O15" s="15">
        <x:v>0.39700000000000002</x:v>
      </x:c>
      <x:c r="P15" s="15">
        <x:v>0.30399999999999999</x:v>
      </x:c>
      <x:c r="Q15" s="15">
        <x:v>0.33700000000000002</x:v>
      </x:c>
      <x:c r="R15" s="15">
        <x:v>0.63400000000000001</x:v>
      </x:c>
      <x:c r="S15" s="15">
        <x:v>0.53</x:v>
      </x:c>
      <x:c r="T15" s="15">
        <x:v>0.32400000000000001</x:v>
      </x:c>
      <x:c r="U15" s="15">
        <x:v>0.28999999999999998</x:v>
      </x:c>
      <x:c r="V15" s="15">
        <x:v>0.223</x:v>
      </x:c>
      <x:c r="W15" s="15">
        <x:v>0.26300000000000001</x:v>
      </x:c>
      <x:c r="X15" s="15">
        <x:v>0.49</x:v>
      </x:c>
      <x:c r="Y15" s="15">
        <x:v>0.40100000000000002</x:v>
      </x:c>
      <x:c r="Z15" s="15">
        <x:v>0.34300000000000003</x:v>
      </x:c>
      <x:c r="AA15" s="15">
        <x:v>0.13</x:v>
      </x:c>
      <x:c r="AB15" s="15">
        <x:v>0.36099999999999999</x:v>
      </x:c>
      <x:c r="AC15" s="15">
        <x:v>0.17799999999999999</x:v>
      </x:c>
      <x:c r="AD15" s="15">
        <x:v>0.879</x:v>
      </x:c>
      <x:c r="AE15" s="15">
        <x:v>0.48399999999999999</x:v>
      </x:c>
      <x:c r="AF15" s="15">
        <x:v>0.50800000000000001</x:v>
      </x:c>
      <x:c r="AG15" s="15">
        <x:v>0.48699999999999999</x:v>
      </x:c>
      <x:c r="AH15" s="15">
        <x:v>0.53900000000000003</x:v>
      </x:c>
      <x:c r="AI15" s="15">
        <x:v>0.126</x:v>
      </x:c>
      <x:c r="AJ15" s="16">
        <x:v>32</x:v>
      </x:c>
      <x:c r="AK15" s="15">
        <x:f t="shared" si="0"/>
        <x:v>0.38956249999999998</x:v>
      </x:c>
      <x:c r="AL15" s="15">
        <x:v>0.39</x:v>
      </x:c>
      <x:c r="AM15" s="15">
        <x:f t="shared" si="1"/>
        <x:v>-4.3750000000003508E-4</x:v>
      </x:c>
    </x:row>
    <x:row r="16">
      <x:c r="A16" t="s">
        <x:v>83</x:v>
      </x:c>
      <x:c r="B16" t="s">
        <x:v>84</x:v>
      </x:c>
      <x:c r="C16">
        <x:v>2026</x:v>
      </x:c>
      <x:c r="D16" s="15">
        <x:v>0.66400000000000003</x:v>
      </x:c>
      <x:c r="E16" s="15">
        <x:v>1</x:v>
      </x:c>
      <x:c r="F16" s="15">
        <x:v>0.49299999999999999</x:v>
      </x:c>
      <x:c r="G16" s="15">
        <x:v>0.66100000000000003</x:v>
      </x:c>
      <x:c r="H16" s="15">
        <x:v>0.73099999999999998</x:v>
      </x:c>
      <x:c r="I16" s="15">
        <x:v>0.71699999999999997</x:v>
      </x:c>
      <x:c r="J16" s="15">
        <x:v>0.83799999999999997</x:v>
      </x:c>
      <x:c r="K16" s="15">
        <x:v>1</x:v>
      </x:c>
      <x:c r="L16" s="15">
        <x:v>8.2000000000000003E-2</x:v>
      </x:c>
      <x:c r="M16" s="15">
        <x:v>0.24299999999999999</x:v>
      </x:c>
      <x:c r="N16" s="15">
        <x:v>0.73199999999999998</x:v>
      </x:c>
      <x:c r="O16" s="15">
        <x:v>0.47299999999999998</x:v>
      </x:c>
      <x:c r="P16" s="15">
        <x:v>0.13100000000000001</x:v>
      </x:c>
      <x:c r="Q16" s="15">
        <x:v>1</x:v>
      </x:c>
      <x:c r="R16" s="15">
        <x:v>0.96599999999999997</x:v>
      </x:c>
      <x:c r="S16" s="15">
        <x:v>0.77300000000000002</x:v>
      </x:c>
      <x:c r="T16" s="15">
        <x:v>0.53400000000000003</x:v>
      </x:c>
      <x:c r="U16" s="15">
        <x:v>0.51200000000000001</x:v>
      </x:c>
      <x:c r="V16" s="15">
        <x:v>0.61199999999999999</x:v>
      </x:c>
      <x:c r="W16" s="15">
        <x:v>0.54</x:v>
      </x:c>
      <x:c r="X16" s="15"/>
      <x:c r="Y16" s="15">
        <x:v>0.44400000000000001</x:v>
      </x:c>
      <x:c r="Z16" s="15">
        <x:v>0.29199999999999998</x:v>
      </x:c>
      <x:c r="AA16" s="15">
        <x:v>9.4E-2</x:v>
      </x:c>
      <x:c r="AB16" s="15">
        <x:v>1</x:v>
      </x:c>
      <x:c r="AC16" s="15">
        <x:v>0.51100000000000001</x:v>
      </x:c>
      <x:c r="AD16" s="15">
        <x:v>1</x:v>
      </x:c>
      <x:c r="AE16" s="15">
        <x:v>0.98299999999999998</x:v>
      </x:c>
      <x:c r="AF16" s="15">
        <x:v>0</x:v>
      </x:c>
      <x:c r="AG16" s="15">
        <x:v>0.83799999999999997</x:v>
      </x:c>
      <x:c r="AH16" s="15">
        <x:v>1</x:v>
      </x:c>
      <x:c r="AI16" s="15">
        <x:v>1</x:v>
      </x:c>
      <x:c r="AJ16" s="16">
        <x:v>31</x:v>
      </x:c>
      <x:c r="AK16" s="15">
        <x:f t="shared" si="0"/>
        <x:v>0.64077419354838716</x:v>
      </x:c>
      <x:c r="AL16" s="15">
        <x:v>0.64100000000000001</x:v>
      </x:c>
      <x:c r="AM16" s="15">
        <x:f t="shared" si="1"/>
        <x:v>-2.2580645161285329E-4</x:v>
      </x:c>
    </x:row>
    <x:row r="17">
      <x:c r="A17" t="s">
        <x:v>85</x:v>
      </x:c>
      <x:c r="B17" t="s">
        <x:v>86</x:v>
      </x:c>
      <x:c r="C17">
        <x:v>2026</x:v>
      </x:c>
      <x:c r="D17" s="15">
        <x:v>0.59799999999999998</x:v>
      </x:c>
      <x:c r="E17" s="15">
        <x:v>0.128</x:v>
      </x:c>
      <x:c r="F17" s="15">
        <x:v>0.36</x:v>
      </x:c>
      <x:c r="G17" s="15">
        <x:v>0.32600000000000001</x:v>
      </x:c>
      <x:c r="H17" s="15">
        <x:v>0.65600000000000003</x:v>
      </x:c>
      <x:c r="I17" s="15">
        <x:v>0.249</x:v>
      </x:c>
      <x:c r="J17" s="15">
        <x:v>0.629</x:v>
      </x:c>
      <x:c r="K17" s="15">
        <x:v>0.57599999999999996</x:v>
      </x:c>
      <x:c r="L17" s="15">
        <x:v>0.46400000000000002</x:v>
      </x:c>
      <x:c r="M17" s="15">
        <x:v>0.22500000000000001</x:v>
      </x:c>
      <x:c r="N17" s="15">
        <x:v>0.27500000000000002</x:v>
      </x:c>
      <x:c r="O17" s="15">
        <x:v>0.314</x:v>
      </x:c>
      <x:c r="P17" s="15">
        <x:v>0.26300000000000001</x:v>
      </x:c>
      <x:c r="Q17" s="15">
        <x:v>0.39700000000000002</x:v>
      </x:c>
      <x:c r="R17" s="15">
        <x:v>1</x:v>
      </x:c>
      <x:c r="S17" s="15">
        <x:v>0.40899999999999997</x:v>
      </x:c>
      <x:c r="T17" s="15">
        <x:v>0.67800000000000005</x:v>
      </x:c>
      <x:c r="U17" s="15">
        <x:v>0.90100000000000002</x:v>
      </x:c>
      <x:c r="V17" s="15">
        <x:v>0.377</x:v>
      </x:c>
      <x:c r="W17" s="15">
        <x:v>0.34</x:v>
      </x:c>
      <x:c r="X17" s="15">
        <x:v>0.25</x:v>
      </x:c>
      <x:c r="Y17" s="15">
        <x:v>0.48599999999999999</x:v>
      </x:c>
      <x:c r="Z17" s="15">
        <x:v>0.45</x:v>
      </x:c>
      <x:c r="AA17" s="15">
        <x:v>0.83199999999999996</x:v>
      </x:c>
      <x:c r="AB17" s="15">
        <x:v>0.63900000000000001</x:v>
      </x:c>
      <x:c r="AC17" s="15">
        <x:v>0.81</x:v>
      </x:c>
      <x:c r="AD17" s="15">
        <x:v>0.64600000000000002</x:v>
      </x:c>
      <x:c r="AE17" s="15">
        <x:v>0.45600000000000002</x:v>
      </x:c>
      <x:c r="AF17" s="15">
        <x:v>0.9</x:v>
      </x:c>
      <x:c r="AG17" s="15">
        <x:v>1</x:v>
      </x:c>
      <x:c r="AH17" s="15">
        <x:v>0.623</x:v>
      </x:c>
      <x:c r="AI17" s="15">
        <x:v>0.38300000000000001</x:v>
      </x:c>
      <x:c r="AJ17" s="16">
        <x:v>32</x:v>
      </x:c>
      <x:c r="AK17" s="15">
        <x:f t="shared" si="0"/>
        <x:v>0.52</x:v>
      </x:c>
      <x:c r="AL17" s="15">
        <x:v>0.52</x:v>
      </x:c>
      <x:c r="AM17" s="15">
        <x:f t="shared" si="1"/>
        <x:v>0</x:v>
      </x:c>
    </x:row>
    <x:row r="18">
      <x:c r="A18" t="s">
        <x:v>87</x:v>
      </x:c>
      <x:c r="B18" t="s">
        <x:v>88</x:v>
      </x:c>
      <x:c r="C18">
        <x:v>2026</x:v>
      </x:c>
      <x:c r="D18" s="15">
        <x:v>0.33200000000000002</x:v>
      </x:c>
      <x:c r="E18" s="15">
        <x:v>0.94</x:v>
      </x:c>
      <x:c r="F18" s="15">
        <x:v>0.34599999999999997</x:v>
      </x:c>
      <x:c r="G18" s="15">
        <x:v>0.3</x:v>
      </x:c>
      <x:c r="H18" s="15">
        <x:v>0.33</x:v>
      </x:c>
      <x:c r="I18" s="15">
        <x:v>0.16800000000000001</x:v>
      </x:c>
      <x:c r="J18" s="15">
        <x:v>0.72499999999999998</x:v>
      </x:c>
      <x:c r="K18" s="15">
        <x:v>0.48799999999999999</x:v>
      </x:c>
      <x:c r="L18" s="15">
        <x:v>0.505</x:v>
      </x:c>
      <x:c r="M18" s="15">
        <x:v>0.38700000000000001</x:v>
      </x:c>
      <x:c r="N18" s="15">
        <x:v>0.161</x:v>
      </x:c>
      <x:c r="O18" s="15">
        <x:v>0.16300000000000001</x:v>
      </x:c>
      <x:c r="P18" s="15">
        <x:v>0.61499999999999999</x:v>
      </x:c>
      <x:c r="Q18" s="15">
        <x:v>0.33</x:v>
      </x:c>
      <x:c r="R18" s="15">
        <x:v>0.76700000000000002</x:v>
      </x:c>
      <x:c r="S18" s="15">
        <x:v>0.69699999999999995</x:v>
      </x:c>
      <x:c r="T18" s="15">
        <x:v>0.48899999999999999</x:v>
      </x:c>
      <x:c r="U18" s="15">
        <x:v>0.65</x:v>
      </x:c>
      <x:c r="V18" s="15">
        <x:v>0.32700000000000001</x:v>
      </x:c>
      <x:c r="W18" s="15">
        <x:v>0.17799999999999999</x:v>
      </x:c>
      <x:c r="X18" s="15">
        <x:v>0.91700000000000004</x:v>
      </x:c>
      <x:c r="Y18" s="15">
        <x:v>0.248</x:v>
      </x:c>
      <x:c r="Z18" s="15">
        <x:v>0.69099999999999995</x:v>
      </x:c>
      <x:c r="AA18" s="15">
        <x:v>0.38200000000000001</x:v>
      </x:c>
      <x:c r="AB18" s="15">
        <x:v>0.379</x:v>
      </x:c>
      <x:c r="AC18" s="15">
        <x:v>0.69799999999999995</x:v>
      </x:c>
      <x:c r="AD18" s="15">
        <x:v>0.39600000000000002</x:v>
      </x:c>
      <x:c r="AE18" s="15">
        <x:v>0.318</x:v>
      </x:c>
      <x:c r="AF18" s="15">
        <x:v>0.93500000000000005</x:v>
      </x:c>
      <x:c r="AG18" s="15">
        <x:v>0.34300000000000003</x:v>
      </x:c>
      <x:c r="AH18" s="15">
        <x:v>0.61899999999999999</x:v>
      </x:c>
      <x:c r="AI18" s="15">
        <x:v>0.14399999999999999</x:v>
      </x:c>
      <x:c r="AJ18" s="16">
        <x:v>32</x:v>
      </x:c>
      <x:c r="AK18" s="15">
        <x:f t="shared" si="0"/>
        <x:v>0.46775000000000005</x:v>
      </x:c>
      <x:c r="AL18" s="15">
        <x:v>0.46800000000000003</x:v>
      </x:c>
      <x:c r="AM18" s="15">
        <x:f t="shared" si="1"/>
        <x:v>-2.4999999999997247E-4</x:v>
      </x:c>
    </x:row>
    <x:row r="19">
      <x:c r="A19" t="s">
        <x:v>89</x:v>
      </x:c>
      <x:c r="B19" t="s">
        <x:v>90</x:v>
      </x:c>
      <x:c r="C19">
        <x:v>2026</x:v>
      </x:c>
      <x:c r="D19" s="15">
        <x:v>0.86299999999999999</x:v>
      </x:c>
      <x:c r="E19" s="15">
        <x:v>1</x:v>
      </x:c>
      <x:c r="F19" s="15">
        <x:v>0.59099999999999997</x:v>
      </x:c>
      <x:c r="G19" s="15">
        <x:v>0.94699999999999995</x:v>
      </x:c>
      <x:c r="H19" s="15">
        <x:v>0.80500000000000005</x:v>
      </x:c>
      <x:c r="I19" s="15">
        <x:v>1</x:v>
      </x:c>
      <x:c r="J19" s="15">
        <x:v>0.93899999999999995</x:v>
      </x:c>
      <x:c r="K19" s="15">
        <x:v>0.505</x:v>
      </x:c>
      <x:c r="L19" s="15">
        <x:v>0.433</x:v>
      </x:c>
      <x:c r="M19" s="15">
        <x:v>0.24299999999999999</x:v>
      </x:c>
      <x:c r="N19" s="15">
        <x:v>0.113</x:v>
      </x:c>
      <x:c r="O19" s="15">
        <x:v>0.17199999999999999</x:v>
      </x:c>
      <x:c r="P19" s="15">
        <x:v>0.184</x:v>
      </x:c>
      <x:c r="Q19" s="15">
        <x:v>0.35599999999999998</x:v>
      </x:c>
      <x:c r="R19" s="15">
        <x:v>0.63</x:v>
      </x:c>
      <x:c r="S19" s="15">
        <x:v>1</x:v>
      </x:c>
      <x:c r="T19" s="15">
        <x:v>0.42499999999999999</x:v>
      </x:c>
      <x:c r="U19" s="15">
        <x:v>0.51</x:v>
      </x:c>
      <x:c r="V19" s="15">
        <x:v>0.34</x:v>
      </x:c>
      <x:c r="W19" s="15">
        <x:v>0.96399999999999997</x:v>
      </x:c>
      <x:c r="X19" s="15">
        <x:v>0.77100000000000002</x:v>
      </x:c>
      <x:c r="Y19" s="15">
        <x:v>0.49</x:v>
      </x:c>
      <x:c r="Z19" s="15">
        <x:v>0.72599999999999998</x:v>
      </x:c>
      <x:c r="AA19" s="15">
        <x:v>0.55100000000000005</x:v>
      </x:c>
      <x:c r="AB19" s="15">
        <x:v>0.13200000000000001</x:v>
      </x:c>
      <x:c r="AC19" s="15">
        <x:v>0.45</x:v>
      </x:c>
      <x:c r="AD19" s="15">
        <x:v>0.54600000000000004</x:v>
      </x:c>
      <x:c r="AE19" s="15">
        <x:v>0.90300000000000002</x:v>
      </x:c>
      <x:c r="AF19" s="15">
        <x:v>0.78900000000000003</x:v>
      </x:c>
      <x:c r="AG19" s="15">
        <x:v>1</x:v>
      </x:c>
      <x:c r="AH19" s="15">
        <x:v>0.71099999999999997</x:v>
      </x:c>
      <x:c r="AI19" s="15">
        <x:v>0.93500000000000005</x:v>
      </x:c>
      <x:c r="AJ19" s="16">
        <x:v>32</x:v>
      </x:c>
      <x:c r="AK19" s="15">
        <x:f t="shared" si="0"/>
        <x:v>0.62574999999999992</x:v>
      </x:c>
      <x:c r="AL19" s="15">
        <x:v>0.626</x:v>
      </x:c>
      <x:c r="AM19" s="15">
        <x:f t="shared" si="1"/>
        <x:v>-2.5000000000008349E-4</x:v>
      </x:c>
    </x:row>
    <x:row r="20">
      <x:c r="A20" t="s">
        <x:v>91</x:v>
      </x:c>
      <x:c r="B20" t="s">
        <x:v>92</x:v>
      </x:c>
      <x:c r="C20">
        <x:v>2026</x:v>
      </x:c>
      <x:c r="D20" s="15">
        <x:v>0.26600000000000001</x:v>
      </x:c>
      <x:c r="E20" s="15">
        <x:v>0.5</x:v>
      </x:c>
      <x:c r="F20" s="15">
        <x:v>0.38100000000000001</x:v>
      </x:c>
      <x:c r="G20" s="15">
        <x:v>0.23</x:v>
      </x:c>
      <x:c r="H20" s="15">
        <x:v>0.219</x:v>
      </x:c>
      <x:c r="I20" s="15">
        <x:v>0.108</x:v>
      </x:c>
      <x:c r="J20" s="15">
        <x:v>0.59599999999999997</x:v>
      </x:c>
      <x:c r="K20" s="15">
        <x:v>0.33800000000000002</x:v>
      </x:c>
      <x:c r="L20" s="15">
        <x:v>0.48499999999999999</x:v>
      </x:c>
      <x:c r="M20" s="15">
        <x:v>0.14099999999999999</x:v>
      </x:c>
      <x:c r="N20" s="15">
        <x:v>2.4E-2</x:v>
      </x:c>
      <x:c r="O20" s="15">
        <x:v>0.121</x:v>
      </x:c>
      <x:c r="P20" s="15">
        <x:v>0.23</x:v>
      </x:c>
      <x:c r="Q20" s="15">
        <x:v>8.5000000000000006E-2</x:v>
      </x:c>
      <x:c r="R20" s="15">
        <x:v>0.58199999999999996</x:v>
      </x:c>
      <x:c r="S20" s="15">
        <x:v>0.51500000000000001</x:v>
      </x:c>
      <x:c r="T20" s="15">
        <x:v>0.17599999999999999</x:v>
      </x:c>
      <x:c r="U20" s="15">
        <x:v>0.28899999999999998</x:v>
      </x:c>
      <x:c r="V20" s="15">
        <x:v>0.218</x:v>
      </x:c>
      <x:c r="W20" s="15">
        <x:v>0.20799999999999999</x:v>
      </x:c>
      <x:c r="X20" s="15">
        <x:v>0.438</x:v>
      </x:c>
      <x:c r="Y20" s="15">
        <x:v>0.29899999999999999</x:v>
      </x:c>
      <x:c r="Z20" s="15">
        <x:v>0.58699999999999997</x:v>
      </x:c>
      <x:c r="AA20" s="15">
        <x:v>0.25900000000000001</x:v>
      </x:c>
      <x:c r="AB20" s="15">
        <x:v>0.223</x:v>
      </x:c>
      <x:c r="AC20" s="15">
        <x:v>0.21299999999999999</x:v>
      </x:c>
      <x:c r="AD20" s="15">
        <x:v>0.33300000000000002</x:v>
      </x:c>
      <x:c r="AE20" s="15">
        <x:v>0.56499999999999995</x:v>
      </x:c>
      <x:c r="AF20" s="15">
        <x:v>0.77300000000000002</x:v>
      </x:c>
      <x:c r="AG20" s="15">
        <x:v>0.41599999999999998</x:v>
      </x:c>
      <x:c r="AH20" s="15">
        <x:v>0.61499999999999999</x:v>
      </x:c>
      <x:c r="AI20" s="15">
        <x:v>0.125</x:v>
      </x:c>
      <x:c r="AJ20" s="16">
        <x:v>32</x:v>
      </x:c>
      <x:c r="AK20" s="15">
        <x:f t="shared" si="0"/>
        <x:v>0.32993749999999999</x:v>
      </x:c>
      <x:c r="AL20" s="15">
        <x:v>0.33</x:v>
      </x:c>
      <x:c r="AM20" s="15">
        <x:f t="shared" si="1"/>
        <x:v>-6.2500000000020872E-5</x:v>
      </x:c>
    </x:row>
    <x:row r="21">
      <x:c r="A21" t="s">
        <x:v>93</x:v>
      </x:c>
      <x:c r="B21" t="s">
        <x:v>94</x:v>
      </x:c>
      <x:c r="C21">
        <x:v>2026</x:v>
      </x:c>
      <x:c r="D21" s="15">
        <x:v>0.13300000000000001</x:v>
      </x:c>
      <x:c r="E21" s="15">
        <x:v>0.58199999999999996</x:v>
      </x:c>
      <x:c r="F21" s="15">
        <x:v>0.67100000000000004</x:v>
      </x:c>
      <x:c r="G21" s="15">
        <x:v>0.40200000000000002</x:v>
      </x:c>
      <x:c r="H21" s="15">
        <x:v>0.442</x:v>
      </x:c>
      <x:c r="I21" s="15">
        <x:v>1</x:v>
      </x:c>
      <x:c r="J21" s="15">
        <x:v>1</x:v>
      </x:c>
      <x:c r="K21" s="15">
        <x:v>0.71299999999999997</x:v>
      </x:c>
      <x:c r="L21" s="15">
        <x:v>4.1000000000000002E-2</x:v>
      </x:c>
      <x:c r="M21" s="15">
        <x:v>1.4E-2</x:v>
      </x:c>
      <x:c r="N21" s="15">
        <x:v>6.0000000000000001E-3</x:v>
      </x:c>
      <x:c r="O21" s="15">
        <x:v>0.14199999999999999</x:v>
      </x:c>
      <x:c r="P21" s="15">
        <x:v>1</x:v>
      </x:c>
      <x:c r="Q21" s="15">
        <x:v>1</x:v>
      </x:c>
      <x:c r="R21" s="15">
        <x:v>0.99299999999999999</x:v>
      </x:c>
      <x:c r="S21" s="15">
        <x:v>0.56100000000000005</x:v>
      </x:c>
      <x:c r="T21" s="15">
        <x:v>0.51700000000000002</x:v>
      </x:c>
      <x:c r="U21" s="15">
        <x:v>0.59399999999999997</x:v>
      </x:c>
      <x:c r="V21" s="15">
        <x:v>0.31</x:v>
      </x:c>
      <x:c r="W21" s="15">
        <x:v>0.32800000000000001</x:v>
      </x:c>
      <x:c r="X21" s="15">
        <x:v>0.58299999999999996</x:v>
      </x:c>
      <x:c r="Y21" s="15">
        <x:v>0.378</x:v>
      </x:c>
      <x:c r="Z21" s="15">
        <x:v>1</x:v>
      </x:c>
      <x:c r="AA21" s="15">
        <x:v>0.61899999999999999</x:v>
      </x:c>
      <x:c r="AB21" s="15">
        <x:v>0.23699999999999999</x:v>
      </x:c>
      <x:c r="AC21" s="15">
        <x:v>0.372</x:v>
      </x:c>
      <x:c r="AD21" s="15">
        <x:v>0.72399999999999998</x:v>
      </x:c>
      <x:c r="AE21" s="15">
        <x:v>0.4</x:v>
      </x:c>
      <x:c r="AF21" s="15">
        <x:v>0.59399999999999997</x:v>
      </x:c>
      <x:c r="AG21" s="15">
        <x:v>0.95699999999999996</x:v>
      </x:c>
      <x:c r="AH21" s="15">
        <x:v>0.88800000000000001</x:v>
      </x:c>
      <x:c r="AI21" s="15">
        <x:v>0.28399999999999997</x:v>
      </x:c>
      <x:c r="AJ21" s="16">
        <x:v>32</x:v>
      </x:c>
      <x:c r="AK21" s="15">
        <x:f t="shared" si="0"/>
        <x:v>0.54640624999999998</x:v>
      </x:c>
      <x:c r="AL21" s="15">
        <x:v>0.54600000000000004</x:v>
      </x:c>
      <x:c r="AM21" s="15">
        <x:f t="shared" si="1"/>
        <x:v>4.0624999999994138E-4</x:v>
      </x:c>
    </x:row>
    <x:row r="22">
      <x:c r="A22" t="s">
        <x:v>95</x:v>
      </x:c>
      <x:c r="B22" t="s">
        <x:v>96</x:v>
      </x:c>
      <x:c r="C22">
        <x:v>2026</x:v>
      </x:c>
      <x:c r="D22" s="15">
        <x:v>0.46500000000000002</x:v>
      </x:c>
      <x:c r="E22" s="15">
        <x:v>0.81100000000000005</x:v>
      </x:c>
      <x:c r="F22" s="15">
        <x:v>0.88800000000000001</x:v>
      </x:c>
      <x:c r="G22" s="15">
        <x:v>0.67600000000000005</x:v>
      </x:c>
      <x:c r="H22" s="15">
        <x:v>0.88800000000000001</x:v>
      </x:c>
      <x:c r="I22" s="15">
        <x:v>0.81799999999999995</x:v>
      </x:c>
      <x:c r="J22" s="15">
        <x:v>0.98</x:v>
      </x:c>
      <x:c r="K22" s="15">
        <x:v>1</x:v>
      </x:c>
      <x:c r="L22" s="15">
        <x:v>0.56699999999999995</x:v>
      </x:c>
      <x:c r="M22" s="15">
        <x:v>0.54400000000000004</x:v>
      </x:c>
      <x:c r="N22" s="15">
        <x:v>0.67400000000000004</x:v>
      </x:c>
      <x:c r="O22" s="15">
        <x:v>0.65700000000000003</x:v>
      </x:c>
      <x:c r="P22" s="15"/>
      <x:c r="Q22" s="15">
        <x:v>0.54</x:v>
      </x:c>
      <x:c r="R22" s="15">
        <x:v>0.90600000000000003</x:v>
      </x:c>
      <x:c r="S22" s="15">
        <x:v>0.92400000000000004</x:v>
      </x:c>
      <x:c r="T22" s="15">
        <x:v>0.505</x:v>
      </x:c>
      <x:c r="U22" s="15">
        <x:v>0.60199999999999998</x:v>
      </x:c>
      <x:c r="V22" s="15">
        <x:v>0.53100000000000003</x:v>
      </x:c>
      <x:c r="W22" s="15">
        <x:v>0.64700000000000002</x:v>
      </x:c>
      <x:c r="X22" s="15">
        <x:v>0.69799999999999995</x:v>
      </x:c>
      <x:c r="Y22" s="15">
        <x:v>0.79100000000000004</x:v>
      </x:c>
      <x:c r="Z22" s="15">
        <x:v>0.46700000000000003</x:v>
      </x:c>
      <x:c r="AA22" s="15">
        <x:v>0.54</x:v>
      </x:c>
      <x:c r="AB22" s="15">
        <x:v>0.34499999999999997</x:v>
      </x:c>
      <x:c r="AC22" s="15">
        <x:v>0.68600000000000005</x:v>
      </x:c>
      <x:c r="AD22" s="15">
        <x:v>0.64200000000000002</x:v>
      </x:c>
      <x:c r="AE22" s="15">
        <x:v>0.78200000000000003</x:v>
      </x:c>
      <x:c r="AF22" s="15">
        <x:v>0.56000000000000005</x:v>
      </x:c>
      <x:c r="AG22" s="15">
        <x:v>1</x:v>
      </x:c>
      <x:c r="AH22" s="15">
        <x:v>0.59299999999999997</x:v>
      </x:c>
      <x:c r="AI22" s="15">
        <x:v>0.61699999999999999</x:v>
      </x:c>
      <x:c r="AJ22" s="16">
        <x:v>31</x:v>
      </x:c>
      <x:c r="AK22" s="15">
        <x:f t="shared" si="0"/>
        <x:v>0.68851612903225812</x:v>
      </x:c>
      <x:c r="AL22" s="15">
        <x:v>0.68899999999999995</x:v>
      </x:c>
      <x:c r="AM22" s="15">
        <x:f t="shared" si="1"/>
        <x:v>-4.8387096774182847E-4</x:v>
      </x:c>
    </x:row>
    <x:row r="23">
      <x:c r="A23" t="s">
        <x:v>97</x:v>
      </x:c>
      <x:c r="B23" t="s">
        <x:v>98</x:v>
      </x:c>
      <x:c r="C23">
        <x:v>2026</x:v>
      </x:c>
      <x:c r="D23" s="15">
        <x:v>0.26600000000000001</x:v>
      </x:c>
      <x:c r="E23" s="15">
        <x:v>0.51400000000000001</x:v>
      </x:c>
      <x:c r="F23" s="15">
        <x:v>0.28999999999999998</x:v>
      </x:c>
      <x:c r="G23" s="15">
        <x:v>0.16600000000000001</x:v>
      </x:c>
      <x:c r="H23" s="15">
        <x:v>0.30599999999999999</x:v>
      </x:c>
      <x:c r="I23" s="15">
        <x:v>4.4999999999999998E-2</x:v>
      </x:c>
      <x:c r="J23" s="15">
        <x:v>0.79500000000000004</x:v>
      </x:c>
      <x:c r="K23" s="15">
        <x:v>0.40899999999999997</x:v>
      </x:c>
      <x:c r="L23" s="15">
        <x:v>0.40200000000000002</x:v>
      </x:c>
      <x:c r="M23" s="15">
        <x:v>9.0999999999999998E-2</x:v>
      </x:c>
      <x:c r="N23" s="15">
        <x:v>0.41099999999999998</x:v>
      </x:c>
      <x:c r="O23" s="15">
        <x:v>0.35599999999999998</x:v>
      </x:c>
      <x:c r="P23" s="15">
        <x:v>0.33200000000000002</x:v>
      </x:c>
      <x:c r="Q23" s="15">
        <x:v>0.26200000000000001</x:v>
      </x:c>
      <x:c r="R23" s="15">
        <x:v>0.72299999999999998</x:v>
      </x:c>
      <x:c r="S23" s="15">
        <x:v>0.51500000000000001</x:v>
      </x:c>
      <x:c r="T23" s="15">
        <x:v>0.122</x:v>
      </x:c>
      <x:c r="U23" s="15">
        <x:v>0.309</x:v>
      </x:c>
      <x:c r="V23" s="15">
        <x:v>0.17899999999999999</x:v>
      </x:c>
      <x:c r="W23" s="15">
        <x:v>0.13500000000000001</x:v>
      </x:c>
      <x:c r="X23" s="15">
        <x:v>0.5</x:v>
      </x:c>
      <x:c r="Y23" s="15">
        <x:v>0.27200000000000002</x:v>
      </x:c>
      <x:c r="Z23" s="15">
        <x:v>0.45600000000000002</x:v>
      </x:c>
      <x:c r="AA23" s="15">
        <x:v>0.56699999999999995</x:v>
      </x:c>
      <x:c r="AB23" s="15">
        <x:v>0.14699999999999999</x:v>
      </x:c>
      <x:c r="AC23" s="15">
        <x:v>0.29799999999999999</x:v>
      </x:c>
      <x:c r="AD23" s="15">
        <x:v>0.59599999999999997</x:v>
      </x:c>
      <x:c r="AE23" s="15">
        <x:v>0.47899999999999998</x:v>
      </x:c>
      <x:c r="AF23" s="15">
        <x:v>0.57399999999999995</x:v>
      </x:c>
      <x:c r="AG23" s="15">
        <x:v>0.37</x:v>
      </x:c>
      <x:c r="AH23" s="15">
        <x:v>0.27400000000000002</x:v>
      </x:c>
      <x:c r="AI23" s="15">
        <x:v>0.11899999999999999</x:v>
      </x:c>
      <x:c r="AJ23" s="16">
        <x:v>32</x:v>
      </x:c>
      <x:c r="AK23" s="15">
        <x:f t="shared" si="0"/>
        <x:v>0.35249999999999992</x:v>
      </x:c>
      <x:c r="AL23" s="15">
        <x:v>0.35199999999999998</x:v>
      </x:c>
      <x:c r="AM23" s="15">
        <x:f t="shared" si="1"/>
        <x:v>4.9999999999994493E-4</x:v>
      </x:c>
    </x:row>
    <x:row r="24">
      <x:c r="A24" t="s">
        <x:v>99</x:v>
      </x:c>
      <x:c r="B24" t="s">
        <x:v>100</x:v>
      </x:c>
      <x:c r="C24">
        <x:v>2026</x:v>
      </x:c>
      <x:c r="D24" s="15">
        <x:v>0.53100000000000003</x:v>
      </x:c>
      <x:c r="E24" s="15">
        <x:v>0.44</x:v>
      </x:c>
      <x:c r="F24" s="15">
        <x:v>0.57299999999999995</x:v>
      </x:c>
      <x:c r="G24" s="15">
        <x:v>0.47499999999999998</x:v>
      </x:c>
      <x:c r="H24" s="15">
        <x:v>0.47499999999999998</x:v>
      </x:c>
      <x:c r="I24" s="15">
        <x:v>0.53700000000000003</x:v>
      </x:c>
      <x:c r="J24" s="15">
        <x:v>0.93200000000000005</x:v>
      </x:c>
      <x:c r="K24" s="15">
        <x:v>0.58499999999999996</x:v>
      </x:c>
      <x:c r="L24" s="15">
        <x:v>0.495</x:v>
      </x:c>
      <x:c r="M24" s="15">
        <x:v>0.184</x:v>
      </x:c>
      <x:c r="N24" s="15">
        <x:v>1</x:v>
      </x:c>
      <x:c r="O24" s="15">
        <x:v>0.439</x:v>
      </x:c>
      <x:c r="P24" s="15">
        <x:v>0.27100000000000002</x:v>
      </x:c>
      <x:c r="Q24" s="15">
        <x:v>0.23400000000000001</x:v>
      </x:c>
      <x:c r="R24" s="15">
        <x:v>0.51100000000000001</x:v>
      </x:c>
      <x:c r="S24" s="15">
        <x:v>0.65200000000000002</x:v>
      </x:c>
      <x:c r="T24" s="15">
        <x:v>0.52700000000000002</x:v>
      </x:c>
      <x:c r="U24" s="15">
        <x:v>0.51600000000000001</x:v>
      </x:c>
      <x:c r="V24" s="15">
        <x:v>0.312</x:v>
      </x:c>
      <x:c r="W24" s="15">
        <x:v>0.33</x:v>
      </x:c>
      <x:c r="X24" s="15">
        <x:v>0.52100000000000002</x:v>
      </x:c>
      <x:c r="Y24" s="15">
        <x:v>0.34300000000000003</x:v>
      </x:c>
      <x:c r="Z24" s="15">
        <x:v>0.47899999999999998</x:v>
      </x:c>
      <x:c r="AA24" s="15">
        <x:v>0.31</x:v>
      </x:c>
      <x:c r="AB24" s="15">
        <x:v>0.68100000000000005</x:v>
      </x:c>
      <x:c r="AC24" s="15">
        <x:v>0.57999999999999996</x:v>
      </x:c>
      <x:c r="AD24" s="15">
        <x:v>0.52</x:v>
      </x:c>
      <x:c r="AE24" s="15">
        <x:v>0.33900000000000002</x:v>
      </x:c>
      <x:c r="AF24" s="15">
        <x:v>0.88900000000000001</x:v>
      </x:c>
      <x:c r="AG24" s="15">
        <x:v>0.443</x:v>
      </x:c>
      <x:c r="AH24" s="15">
        <x:v>0.81899999999999995</x:v>
      </x:c>
      <x:c r="AI24" s="15">
        <x:v>0.17299999999999999</x:v>
      </x:c>
      <x:c r="AJ24" s="16">
        <x:v>32</x:v>
      </x:c>
      <x:c r="AK24" s="15">
        <x:f t="shared" si="0"/>
        <x:v>0.50362499999999988</x:v>
      </x:c>
      <x:c r="AL24" s="15">
        <x:v>0.504</x:v>
      </x:c>
      <x:c r="AM24" s="15">
        <x:f t="shared" si="1"/>
        <x:v>-3.7500000000012523E-4</x:v>
      </x:c>
    </x:row>
    <x:row r="25">
      <x:c r="A25" t="s">
        <x:v>101</x:v>
      </x:c>
      <x:c r="B25" t="s">
        <x:v>102</x:v>
      </x:c>
      <x:c r="C25">
        <x:v>2026</x:v>
      </x:c>
      <x:c r="D25" s="15">
        <x:v>0.19900000000000001</x:v>
      </x:c>
      <x:c r="E25" s="15">
        <x:v>0</x:v>
      </x:c>
      <x:c r="F25" s="15">
        <x:v>0.33900000000000002</x:v>
      </x:c>
      <x:c r="G25" s="15">
        <x:v>9.5000000000000001E-2</x:v>
      </x:c>
      <x:c r="H25" s="15">
        <x:v>0.39200000000000002</x:v>
      </x:c>
      <x:c r="I25" s="15">
        <x:v>6.4000000000000001E-2</x:v>
      </x:c>
      <x:c r="J25" s="15">
        <x:v>0.94799999999999995</x:v>
      </x:c>
      <x:c r="K25" s="15">
        <x:v>0.14899999999999999</x:v>
      </x:c>
      <x:c r="L25" s="15">
        <x:v>4.1000000000000002E-2</x:v>
      </x:c>
      <x:c r="M25" s="15">
        <x:v>5.3999999999999999E-2</x:v>
      </x:c>
      <x:c r="N25" s="15">
        <x:v>7.0999999999999994E-2</x:v>
      </x:c>
      <x:c r="O25" s="15">
        <x:v>0.105</x:v>
      </x:c>
      <x:c r="P25" s="15">
        <x:v>6.0999999999999999E-2</x:v>
      </x:c>
      <x:c r="Q25" s="15">
        <x:v>5.2999999999999999E-2</x:v>
      </x:c>
      <x:c r="R25" s="15">
        <x:v>0.32800000000000001</x:v>
      </x:c>
      <x:c r="S25" s="15">
        <x:v>0.24199999999999999</x:v>
      </x:c>
      <x:c r="T25" s="15">
        <x:v>4.1000000000000002E-2</x:v>
      </x:c>
      <x:c r="U25" s="15">
        <x:v>0</x:v>
      </x:c>
      <x:c r="V25" s="15">
        <x:v>0.04</x:v>
      </x:c>
      <x:c r="W25" s="15">
        <x:v>8.1000000000000003E-2</x:v>
      </x:c>
      <x:c r="X25" s="15">
        <x:v>0</x:v>
      </x:c>
      <x:c r="Y25" s="15">
        <x:v>0.157</x:v>
      </x:c>
      <x:c r="Z25" s="15">
        <x:v>0.35299999999999998</x:v>
      </x:c>
      <x:c r="AA25" s="15">
        <x:v>0.188</x:v>
      </x:c>
      <x:c r="AB25" s="15">
        <x:v>0.13400000000000001</x:v>
      </x:c>
      <x:c r="AC25" s="15">
        <x:v>0</x:v>
      </x:c>
      <x:c r="AD25" s="15">
        <x:v>0.72799999999999998</x:v>
      </x:c>
      <x:c r="AE25" s="15">
        <x:v>0.50800000000000001</x:v>
      </x:c>
      <x:c r="AF25" s="15">
        <x:v>0.92300000000000004</x:v>
      </x:c>
      <x:c r="AG25" s="15">
        <x:v>0.192</x:v>
      </x:c>
      <x:c r="AH25" s="15">
        <x:v>0.66500000000000004</x:v>
      </x:c>
      <x:c r="AI25" s="15">
        <x:v>8.5000000000000006E-2</x:v>
      </x:c>
      <x:c r="AJ25" s="16">
        <x:v>32</x:v>
      </x:c>
      <x:c r="AK25" s="15">
        <x:f t="shared" si="0"/>
        <x:v>0.22612499999999999</x:v>
      </x:c>
      <x:c r="AL25" s="15">
        <x:v>0.22600000000000001</x:v>
      </x:c>
      <x:c r="AM25" s="15">
        <x:f t="shared" si="1"/>
        <x:v>1.2499999999998623E-4</x:v>
      </x:c>
    </x:row>
    <x:row r="26">
      <x:c r="A26" t="s">
        <x:v>103</x:v>
      </x:c>
      <x:c r="B26" t="s">
        <x:v>104</x:v>
      </x:c>
      <x:c r="C26">
        <x:v>2026</x:v>
      </x:c>
      <x:c r="D26" s="15">
        <x:v>0.73</x:v>
      </x:c>
      <x:c r="E26" s="15">
        <x:v>0.74299999999999999</x:v>
      </x:c>
      <x:c r="F26" s="15">
        <x:v>1</x:v>
      </x:c>
      <x:c r="G26" s="15">
        <x:v>0.83599999999999997</x:v>
      </x:c>
      <x:c r="H26" s="15">
        <x:v>0.78600000000000003</x:v>
      </x:c>
      <x:c r="I26" s="15">
        <x:v>0.61699999999999999</x:v>
      </x:c>
      <x:c r="J26" s="15">
        <x:v>0.87</x:v>
      </x:c>
      <x:c r="K26" s="15">
        <x:v>0.71399999999999997</x:v>
      </x:c>
      <x:c r="L26" s="15">
        <x:v>0.84499999999999997</x:v>
      </x:c>
      <x:c r="M26" s="15">
        <x:v>0.82099999999999995</x:v>
      </x:c>
      <x:c r="N26" s="15">
        <x:v>0.433</x:v>
      </x:c>
      <x:c r="O26" s="15">
        <x:v>1</x:v>
      </x:c>
      <x:c r="P26" s="15">
        <x:v>0.48199999999999998</x:v>
      </x:c>
      <x:c r="Q26" s="15">
        <x:v>1</x:v>
      </x:c>
      <x:c r="R26" s="15">
        <x:v>0.95199999999999996</x:v>
      </x:c>
      <x:c r="S26" s="15">
        <x:v>1</x:v>
      </x:c>
      <x:c r="T26" s="15">
        <x:v>0.77400000000000002</x:v>
      </x:c>
      <x:c r="U26" s="15">
        <x:v>0.82499999999999996</x:v>
      </x:c>
      <x:c r="V26" s="15">
        <x:v>1</x:v>
      </x:c>
      <x:c r="W26" s="15">
        <x:v>0.80200000000000005</x:v>
      </x:c>
      <x:c r="X26" s="15">
        <x:v>0.20799999999999999</x:v>
      </x:c>
      <x:c r="Y26" s="15">
        <x:v>1</x:v>
      </x:c>
      <x:c r="Z26" s="15">
        <x:v>0.51</x:v>
      </x:c>
      <x:c r="AA26" s="15">
        <x:v>0.45200000000000001</x:v>
      </x:c>
      <x:c r="AB26" s="15">
        <x:v>0.57199999999999995</x:v>
      </x:c>
      <x:c r="AC26" s="15">
        <x:v>0.66</x:v>
      </x:c>
      <x:c r="AD26" s="15">
        <x:v>0.71099999999999997</x:v>
      </x:c>
      <x:c r="AE26" s="15">
        <x:v>0.84499999999999997</x:v>
      </x:c>
      <x:c r="AF26" s="15">
        <x:v>0.83499999999999996</x:v>
      </x:c>
      <x:c r="AG26" s="15">
        <x:v>0.42099999999999999</x:v>
      </x:c>
      <x:c r="AH26" s="15">
        <x:v>1</x:v>
      </x:c>
      <x:c r="AI26" s="15">
        <x:v>0.6</x:v>
      </x:c>
      <x:c r="AJ26" s="16">
        <x:v>32</x:v>
      </x:c>
      <x:c r="AK26" s="15">
        <x:f t="shared" si="0"/>
        <x:v>0.7513749999999999</x:v>
      </x:c>
      <x:c r="AL26" s="15">
        <x:v>0.751</x:v>
      </x:c>
      <x:c r="AM26" s="15">
        <x:f t="shared" si="1"/>
        <x:v>3.7499999999990319E-4</x:v>
      </x:c>
    </x:row>
    <x:row r="27">
      <x:c r="A27" t="s">
        <x:v>105</x:v>
      </x:c>
      <x:c r="B27" t="s">
        <x:v>106</x:v>
      </x:c>
      <x:c r="C27">
        <x:v>2026</x:v>
      </x:c>
      <x:c r="D27" s="15">
        <x:v>0.53100000000000003</x:v>
      </x:c>
      <x:c r="E27" s="15">
        <x:v>0.44800000000000001</x:v>
      </x:c>
      <x:c r="F27" s="15">
        <x:v>0.78</x:v>
      </x:c>
      <x:c r="G27" s="15">
        <x:v>0.56100000000000005</x:v>
      </x:c>
      <x:c r="H27" s="15">
        <x:v>0.35199999999999998</x:v>
      </x:c>
      <x:c r="I27" s="15">
        <x:v>0.39600000000000002</x:v>
      </x:c>
      <x:c r="J27" s="15">
        <x:v>0.74199999999999999</x:v>
      </x:c>
      <x:c r="K27" s="15">
        <x:v>0.33100000000000002</x:v>
      </x:c>
      <x:c r="L27" s="15">
        <x:v>0.53600000000000003</x:v>
      </x:c>
      <x:c r="M27" s="15">
        <x:v>7.0999999999999994E-2</x:v>
      </x:c>
      <x:c r="N27" s="15">
        <x:v>0.45400000000000001</x:v>
      </x:c>
      <x:c r="O27" s="15">
        <x:v>0.61099999999999999</x:v>
      </x:c>
      <x:c r="P27" s="15">
        <x:v>0.126</x:v>
      </x:c>
      <x:c r="Q27" s="15">
        <x:v>0.34599999999999997</x:v>
      </x:c>
      <x:c r="R27" s="15">
        <x:v>0.63500000000000001</x:v>
      </x:c>
      <x:c r="S27" s="15">
        <x:v>0.51500000000000001</x:v>
      </x:c>
      <x:c r="T27" s="15">
        <x:v>0.48499999999999999</x:v>
      </x:c>
      <x:c r="U27" s="15">
        <x:v>0.39900000000000002</x:v>
      </x:c>
      <x:c r="V27" s="15">
        <x:v>0.32900000000000001</x:v>
      </x:c>
      <x:c r="W27" s="15">
        <x:v>0.498</x:v>
      </x:c>
      <x:c r="X27" s="15">
        <x:v>0.55200000000000005</x:v>
      </x:c>
      <x:c r="Y27" s="15">
        <x:v>0.47399999999999998</x:v>
      </x:c>
      <x:c r="Z27" s="15">
        <x:v>0.53200000000000003</x:v>
      </x:c>
      <x:c r="AA27" s="15">
        <x:v>0.30399999999999999</x:v>
      </x:c>
      <x:c r="AB27" s="15">
        <x:v>0.49399999999999999</x:v>
      </x:c>
      <x:c r="AC27" s="15">
        <x:v>0.67200000000000004</x:v>
      </x:c>
      <x:c r="AD27" s="15">
        <x:v>0.91900000000000004</x:v>
      </x:c>
      <x:c r="AE27" s="15">
        <x:v>0.33</x:v>
      </x:c>
      <x:c r="AF27" s="15">
        <x:v>0.46100000000000002</x:v>
      </x:c>
      <x:c r="AG27" s="15">
        <x:v>0.53100000000000003</x:v>
      </x:c>
      <x:c r="AH27" s="15">
        <x:v>0.40600000000000003</x:v>
      </x:c>
      <x:c r="AI27" s="15">
        <x:v>0.25600000000000001</x:v>
      </x:c>
      <x:c r="AJ27" s="16">
        <x:v>32</x:v>
      </x:c>
      <x:c r="AK27" s="15">
        <x:f t="shared" si="0"/>
        <x:v>0.47115625000000005</x:v>
      </x:c>
      <x:c r="AL27" s="15">
        <x:v>0.47099999999999997</x:v>
      </x:c>
      <x:c r="AM27" s="15">
        <x:f t="shared" si="1"/>
        <x:v>1.5625000000007994E-4</x:v>
      </x:c>
    </x:row>
    <x:row r="28">
      <x:c r="A28" t="s">
        <x:v>107</x:v>
      </x:c>
      <x:c r="B28" t="s">
        <x:v>108</x:v>
      </x:c>
      <x:c r="C28">
        <x:v>2026</x:v>
      </x:c>
      <x:c r="D28" s="15">
        <x:v>0.46500000000000002</x:v>
      </x:c>
      <x:c r="E28" s="15">
        <x:v>0.27</x:v>
      </x:c>
      <x:c r="F28" s="15">
        <x:v>0.39900000000000002</x:v>
      </x:c>
      <x:c r="G28" s="15">
        <x:v>0.219</x:v>
      </x:c>
      <x:c r="H28" s="15">
        <x:v>0.19500000000000001</x:v>
      </x:c>
      <x:c r="I28" s="15">
        <x:v>0.23200000000000001</x:v>
      </x:c>
      <x:c r="J28" s="15">
        <x:v>0.65800000000000003</x:v>
      </x:c>
      <x:c r="K28" s="15">
        <x:v>0.35899999999999999</x:v>
      </x:c>
      <x:c r="L28" s="15">
        <x:v>0.27800000000000002</x:v>
      </x:c>
      <x:c r="M28" s="15">
        <x:v>5.8999999999999997E-2</x:v>
      </x:c>
      <x:c r="N28" s="15">
        <x:v>0.17499999999999999</x:v>
      </x:c>
      <x:c r="O28" s="15">
        <x:v>0.23</x:v>
      </x:c>
      <x:c r="P28" s="15">
        <x:v>0.371</x:v>
      </x:c>
      <x:c r="Q28" s="15">
        <x:v>0.27200000000000002</x:v>
      </x:c>
      <x:c r="R28" s="15">
        <x:v>0.48099999999999998</x:v>
      </x:c>
      <x:c r="S28" s="15">
        <x:v>0.5</x:v>
      </x:c>
      <x:c r="T28" s="15">
        <x:v>0.254</x:v>
      </x:c>
      <x:c r="U28" s="15">
        <x:v>0.29799999999999999</x:v>
      </x:c>
      <x:c r="V28" s="15">
        <x:v>0.25</x:v>
      </x:c>
      <x:c r="W28" s="15">
        <x:v>0.154</x:v>
      </x:c>
      <x:c r="X28" s="15">
        <x:v>0.14599999999999999</x:v>
      </x:c>
      <x:c r="Y28" s="15">
        <x:v>0.34100000000000003</x:v>
      </x:c>
      <x:c r="Z28" s="15">
        <x:v>0.438</x:v>
      </x:c>
      <x:c r="AA28" s="15">
        <x:v>0.2</x:v>
      </x:c>
      <x:c r="AB28" s="15">
        <x:v>0.57999999999999996</x:v>
      </x:c>
      <x:c r="AC28" s="15">
        <x:v>0.22</x:v>
      </x:c>
      <x:c r="AD28" s="15">
        <x:v>0.92900000000000005</x:v>
      </x:c>
      <x:c r="AE28" s="15">
        <x:v>0.41099999999999998</x:v>
      </x:c>
      <x:c r="AF28" s="15">
        <x:v>0.22600000000000001</x:v>
      </x:c>
      <x:c r="AG28" s="15">
        <x:v>0.57399999999999995</x:v>
      </x:c>
      <x:c r="AH28" s="15">
        <x:v>0.38700000000000001</x:v>
      </x:c>
      <x:c r="AI28" s="15">
        <x:v>0.20599999999999999</x:v>
      </x:c>
      <x:c r="AJ28" s="16">
        <x:v>32</x:v>
      </x:c>
      <x:c r="AK28" s="15">
        <x:f t="shared" si="0"/>
        <x:v>0.33678125000000003</x:v>
      </x:c>
      <x:c r="AL28" s="15">
        <x:v>0.33700000000000002</x:v>
      </x:c>
      <x:c r="AM28" s="15">
        <x:f t="shared" si="1"/>
        <x:v>-2.1874999999998979E-4</x:v>
      </x:c>
    </x:row>
    <x:row r="31" ht="30" customHeight="1">
      <x:c r="A31" s="9" t="s">
        <x:v>530</x:v>
      </x:c>
      <x:c r="B31" s="9" t="s">
        <x:v>25</x:v>
      </x:c>
    </x:row>
    <x:row r="32">
      <x:c r="A32" t="s">
        <x:v>163</x:v>
      </x:c>
      <x:c r="B32" s="2" t="s">
        <x:v>162</x:v>
      </x:c>
    </x:row>
    <x:row r="33" ht="27.600000381469727">
      <x:c r="A33" t="s">
        <x:v>148</x:v>
      </x:c>
      <x:c r="B33" s="2" t="s">
        <x:v>144</x:v>
      </x:c>
    </x:row>
    <x:row r="34" ht="27.600000381469727">
      <x:c r="A34" t="s">
        <x:v>157</x:v>
      </x:c>
      <x:c r="B34" s="2" t="s">
        <x:v>156</x:v>
      </x:c>
    </x:row>
    <x:row r="35" ht="27.600000381469727">
      <x:c r="A35" t="s">
        <x:v>168</x:v>
      </x:c>
      <x:c r="B35" s="2" t="s">
        <x:v>167</x:v>
      </x:c>
    </x:row>
    <x:row r="36" ht="41.400001525878906">
      <x:c r="A36" t="s">
        <x:v>171</x:v>
      </x:c>
      <x:c r="B36" s="2" t="s">
        <x:v>170</x:v>
      </x:c>
    </x:row>
    <x:row r="37" ht="41.400001525878906">
      <x:c r="A37" t="s">
        <x:v>174</x:v>
      </x:c>
      <x:c r="B37" s="2" t="s">
        <x:v>173</x:v>
      </x:c>
    </x:row>
    <x:row r="38" ht="27.600000381469727">
      <x:c r="A38" t="s">
        <x:v>178</x:v>
      </x:c>
      <x:c r="B38" s="2" t="s">
        <x:v>177</x:v>
      </x:c>
    </x:row>
    <x:row r="39" ht="27.600000381469727">
      <x:c r="A39" t="s">
        <x:v>160</x:v>
      </x:c>
      <x:c r="B39" s="2" t="s">
        <x:v>159</x:v>
      </x:c>
    </x:row>
    <x:row r="40" ht="27.600000381469727">
      <x:c r="A40" t="s">
        <x:v>181</x:v>
      </x:c>
      <x:c r="B40" s="2" t="s">
        <x:v>180</x:v>
      </x:c>
    </x:row>
    <x:row r="41" ht="27.600000381469727">
      <x:c r="A41" t="s">
        <x:v>185</x:v>
      </x:c>
      <x:c r="B41" s="2" t="s">
        <x:v>184</x:v>
      </x:c>
    </x:row>
    <x:row r="42" ht="41.400001525878906">
      <x:c r="A42" t="s">
        <x:v>188</x:v>
      </x:c>
      <x:c r="B42" s="2" t="s">
        <x:v>187</x:v>
      </x:c>
    </x:row>
    <x:row r="43" ht="27.600000381469727">
      <x:c r="A43" t="s">
        <x:v>192</x:v>
      </x:c>
      <x:c r="B43" s="2" t="s">
        <x:v>191</x:v>
      </x:c>
    </x:row>
    <x:row r="44" ht="27.600000381469727">
      <x:c r="A44" t="s">
        <x:v>195</x:v>
      </x:c>
      <x:c r="B44" s="2" t="s">
        <x:v>194</x:v>
      </x:c>
    </x:row>
    <x:row r="45" ht="27.600000381469727">
      <x:c r="A45" t="s">
        <x:v>199</x:v>
      </x:c>
      <x:c r="B45" s="2" t="s">
        <x:v>198</x:v>
      </x:c>
    </x:row>
    <x:row r="46">
      <x:c r="A46" t="s">
        <x:v>203</x:v>
      </x:c>
      <x:c r="B46" s="2" t="s">
        <x:v>202</x:v>
      </x:c>
    </x:row>
    <x:row r="47">
      <x:c r="A47" t="s">
        <x:v>206</x:v>
      </x:c>
      <x:c r="B47" s="2" t="s">
        <x:v>205</x:v>
      </x:c>
    </x:row>
    <x:row r="48" ht="27.600000381469727">
      <x:c r="A48" t="s">
        <x:v>209</x:v>
      </x:c>
      <x:c r="B48" s="2" t="s">
        <x:v>208</x:v>
      </x:c>
    </x:row>
    <x:row r="49" ht="41.400001525878906">
      <x:c r="A49" t="s">
        <x:v>213</x:v>
      </x:c>
      <x:c r="B49" s="2" t="s">
        <x:v>212</x:v>
      </x:c>
    </x:row>
    <x:row r="50" ht="27.600000381469727">
      <x:c r="A50" t="s">
        <x:v>216</x:v>
      </x:c>
      <x:c r="B50" s="2" t="s">
        <x:v>215</x:v>
      </x:c>
    </x:row>
    <x:row r="51" ht="27.600000381469727">
      <x:c r="A51" t="s">
        <x:v>219</x:v>
      </x:c>
      <x:c r="B51" s="2" t="s">
        <x:v>218</x:v>
      </x:c>
    </x:row>
    <x:row r="52" ht="27.600000381469727">
      <x:c r="A52" t="s">
        <x:v>222</x:v>
      </x:c>
      <x:c r="B52" s="2" t="s">
        <x:v>221</x:v>
      </x:c>
    </x:row>
    <x:row r="53">
      <x:c r="A53" t="s">
        <x:v>225</x:v>
      </x:c>
      <x:c r="B53" s="2" t="s">
        <x:v>224</x:v>
      </x:c>
    </x:row>
    <x:row r="54">
      <x:c r="A54" t="s">
        <x:v>228</x:v>
      </x:c>
      <x:c r="B54" s="2" t="s">
        <x:v>227</x:v>
      </x:c>
    </x:row>
    <x:row r="55">
      <x:c r="A55" t="s">
        <x:v>231</x:v>
      </x:c>
      <x:c r="B55" s="2" t="s">
        <x:v>230</x:v>
      </x:c>
    </x:row>
    <x:row r="56" ht="41.400001525878906">
      <x:c r="A56" t="s">
        <x:v>521</x:v>
      </x:c>
      <x:c r="B56" s="2" t="s">
        <x:v>531</x:v>
      </x:c>
    </x:row>
    <x:row r="57" ht="27.600000381469727">
      <x:c r="A57" t="s">
        <x:v>522</x:v>
      </x:c>
      <x:c r="B57" s="2" t="s">
        <x:v>532</x:v>
      </x:c>
    </x:row>
    <x:row r="58" ht="27.600000381469727">
      <x:c r="A58" t="s">
        <x:v>234</x:v>
      </x:c>
      <x:c r="B58" s="2" t="s">
        <x:v>233</x:v>
      </x:c>
    </x:row>
    <x:row r="59" ht="27.600000381469727">
      <x:c r="A59" t="s">
        <x:v>239</x:v>
      </x:c>
      <x:c r="B59" s="2" t="s">
        <x:v>238</x:v>
      </x:c>
    </x:row>
    <x:row r="60" ht="27.600000381469727">
      <x:c r="A60" t="s">
        <x:v>523</x:v>
      </x:c>
      <x:c r="B60" s="2" t="s">
        <x:v>533</x:v>
      </x:c>
    </x:row>
    <x:row r="61">
      <x:c r="A61" t="s">
        <x:v>524</x:v>
      </x:c>
      <x:c r="B61" s="2" t="s">
        <x:v>534</x:v>
      </x:c>
    </x:row>
    <x:row r="62" ht="27.600000381469727">
      <x:c r="A62" t="s">
        <x:v>525</x:v>
      </x:c>
      <x:c r="B62" s="2" t="s">
        <x:v>535</x:v>
      </x:c>
    </x:row>
    <x:row r="63">
      <x:c r="A63" t="s">
        <x:v>526</x:v>
      </x:c>
      <x:c r="B63" s="2" t="s">
        <x:v>536</x:v>
      </x:c>
    </x:row>
  </x:sheetData>
  <x:conditionalFormatting sqref="AM2:AM28">
    <x:cfRule type="cellIs" dxfId="5" priority="1" operator="greaterThan">
      <x:formula>0.000501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d307eef90fd4cd8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9" customWidth="1"/>
    <x:col min="2" max="2" width="22" customWidth="1"/>
    <x:col min="3" max="12" width="20" customWidth="1"/>
    <x:col min="13" max="13" width="10" customWidth="1"/>
  </x:cols>
  <x:sheetData>
    <x:row r="1" ht="30" customHeight="1">
      <x:c r="A1" s="9" t="s">
        <x:v>26</x:v>
      </x:c>
      <x:c r="B1" s="9" t="s">
        <x:v>27</x:v>
      </x:c>
      <x:c r="C1" s="9" t="s">
        <x:v>56</x:v>
      </x:c>
      <x:c r="D1" s="9" t="s">
        <x:v>120</x:v>
      </x:c>
      <x:c r="E1" s="9" t="s">
        <x:v>124</x:v>
      </x:c>
      <x:c r="F1" s="9" t="s">
        <x:v>134</x:v>
      </x:c>
      <x:c r="G1" s="9" t="s">
        <x:v>165</x:v>
      </x:c>
      <x:c r="H1" s="9" t="s">
        <x:v>236</x:v>
      </x:c>
      <x:c r="I1" s="9" t="s">
        <x:v>246</x:v>
      </x:c>
      <x:c r="J1" s="9" t="s">
        <x:v>255</x:v>
      </x:c>
      <x:c r="K1" s="9" t="s">
        <x:v>340</x:v>
      </x:c>
      <x:c r="L1" s="9" t="s">
        <x:v>537</x:v>
      </x:c>
      <x:c r="M1" s="9" t="s">
        <x:v>538</x:v>
      </x:c>
    </x:row>
    <x:row r="2">
      <x:c r="A2" t="s">
        <x:v>67</x:v>
      </x:c>
      <x:c r="B2" t="s">
        <x:v>68</x:v>
      </x:c>
      <x:c r="C2" s="14" t="n">
        <x:f ca="1">SUMIFS('Base 61x27'!$U$2:$U$1648,'Base 61x27'!$B$2:$B$1648,$A2,'Base 61x27'!$M$2:$M$1648,C$1)</x:f>
        <x:v>78.84615384615385</x:v>
      </x:c>
      <x:c r="D2" s="14" t="n">
        <x:f ca="1">SUMIFS('Base 61x27'!$U$2:$U$1648,'Base 61x27'!$B$2:$B$1648,$A2,'Base 61x27'!$M$2:$M$1648,D$1)</x:f>
        <x:v>92.3076923076923</x:v>
      </x:c>
      <x:c r="E2" s="14" t="n">
        <x:f ca="1">SUMIFS('Base 61x27'!$U$2:$U$1648,'Base 61x27'!$B$2:$B$1648,$A2,'Base 61x27'!$M$2:$M$1648,E$1)</x:f>
        <x:v>90.38461538461539</x:v>
      </x:c>
      <x:c r="F2" s="14" t="n">
        <x:f ca="1">SUMIFS('Base 61x27'!$U$2:$U$1648,'Base 61x27'!$B$2:$B$1648,$A2,'Base 61x27'!$M$2:$M$1648,F$1)</x:f>
        <x:v>60.25641025038462</x:v>
      </x:c>
      <x:c r="G2" s="14" t="n">
        <x:f ca="1">SUMIFS('Base 61x27'!$U$2:$U$1648,'Base 61x27'!$B$2:$B$1648,$A2,'Base 61x27'!$M$2:$M$1648,G$1)</x:f>
        <x:v>77.61217954057692</x:v>
      </x:c>
      <x:c r="H2" s="14" t="n">
        <x:f ca="1">SUMIFS('Base 61x27'!$U$2:$U$1648,'Base 61x27'!$B$2:$B$1648,$A2,'Base 61x27'!$M$2:$M$1648,H$1)</x:f>
        <x:v>71.15384615384615</x:v>
      </x:c>
      <x:c r="I2" s="14" t="n">
        <x:f ca="1">SUMIFS('Base 61x27'!$U$2:$U$1648,'Base 61x27'!$B$2:$B$1648,$A2,'Base 61x27'!$M$2:$M$1648,I$1)</x:f>
        <x:v>65.38461538461539</x:v>
      </x:c>
      <x:c r="J2" s="14" t="n">
        <x:f ca="1">SUMIFS('Base 61x27'!$U$2:$U$1648,'Base 61x27'!$B$2:$B$1648,$A2,'Base 61x27'!$M$2:$M$1648,J$1)</x:f>
        <x:v>90.49679486384616</x:v>
      </x:c>
      <x:c r="K2" s="14" t="n">
        <x:f ca="1">SUMIFS('Base 61x27'!$U$2:$U$1648,'Base 61x27'!$B$2:$B$1648,$A2,'Base 61x27'!$M$2:$M$1648,K$1)</x:f>
        <x:v>51.495726504615384</x:v>
      </x:c>
      <x:c r="L2" s="14" t="n">
        <x:f t="shared" ref="L2:L28" ca="1" si="0">SUM(C2:K2)/9</x:f>
        <x:v>75.3264482484829</x:v>
      </x:c>
      <x:c r="M2" t="n">
        <x:f t="shared" ref="M2:M28" ca="1" si="1">1+COUNTIF($L$2:$L$28,"&gt;"&amp;L2)</x:f>
        <x:v>2</x:v>
      </x:c>
    </x:row>
    <x:row r="3">
      <x:c r="A3" t="s">
        <x:v>83</x:v>
      </x:c>
      <x:c r="B3" t="s">
        <x:v>84</x:v>
      </x:c>
      <x:c r="C3" s="14" t="n">
        <x:f ca="1">SUMIFS('Base 61x27'!$U$2:$U$1648,'Base 61x27'!$B$2:$B$1648,$A3,'Base 61x27'!$M$2:$M$1648,C$1)</x:f>
        <x:v>67.3076923076923</x:v>
      </x:c>
      <x:c r="D3" s="14" t="n">
        <x:f ca="1">SUMIFS('Base 61x27'!$U$2:$U$1648,'Base 61x27'!$B$2:$B$1648,$A3,'Base 61x27'!$M$2:$M$1648,D$1)</x:f>
        <x:v>100</x:v>
      </x:c>
      <x:c r="E3" s="14" t="n">
        <x:f ca="1">SUMIFS('Base 61x27'!$U$2:$U$1648,'Base 61x27'!$B$2:$B$1648,$A3,'Base 61x27'!$M$2:$M$1648,E$1)</x:f>
        <x:v>88.46153846153845</x:v>
      </x:c>
      <x:c r="F3" s="14" t="n">
        <x:f ca="1">SUMIFS('Base 61x27'!$U$2:$U$1648,'Base 61x27'!$B$2:$B$1648,$A3,'Base 61x27'!$M$2:$M$1648,F$1)</x:f>
        <x:v>89.10256409365385</x:v>
      </x:c>
      <x:c r="G3" s="14" t="n">
        <x:f ca="1">SUMIFS('Base 61x27'!$U$2:$U$1648,'Base 61x27'!$B$2:$B$1648,$A3,'Base 61x27'!$M$2:$M$1648,G$1)</x:f>
        <x:v>60.86538465653846</x:v>
      </x:c>
      <x:c r="H3" s="14" t="n">
        <x:f ca="1">SUMIFS('Base 61x27'!$U$2:$U$1648,'Base 61x27'!$B$2:$B$1648,$A3,'Base 61x27'!$M$2:$M$1648,H$1)</x:f>
        <x:v>100</x:v>
      </x:c>
      <x:c r="I3" s="14" t="n">
        <x:f ca="1">SUMIFS('Base 61x27'!$U$2:$U$1648,'Base 61x27'!$B$2:$B$1648,$A3,'Base 61x27'!$M$2:$M$1648,I$1)</x:f>
        <x:v>61.53846153846153</x:v>
      </x:c>
      <x:c r="J3" s="14" t="n">
        <x:f ca="1">SUMIFS('Base 61x27'!$U$2:$U$1648,'Base 61x27'!$B$2:$B$1648,$A3,'Base 61x27'!$M$2:$M$1648,J$1)</x:f>
        <x:v>69.32692307038462</x:v>
      </x:c>
      <x:c r="K3" s="14" t="n">
        <x:f ca="1">SUMIFS('Base 61x27'!$U$2:$U$1648,'Base 61x27'!$B$2:$B$1648,$A3,'Base 61x27'!$M$2:$M$1648,K$1)</x:f>
        <x:v>45.6196581251923</x:v>
      </x:c>
      <x:c r="L3" s="14" t="n">
        <x:f t="shared" ca="1" si="0">SUM(C3:K3)/9</x:f>
        <x:v>75.8024691392735</x:v>
      </x:c>
      <x:c r="M3" t="n">
        <x:f t="shared" ca="1" si="1">1+COUNTIF($L$2:$L$28,"&gt;"&amp;L3)</x:f>
        <x:v>1</x:v>
      </x:c>
    </x:row>
    <x:row r="4">
      <x:c r="A4" t="s">
        <x:v>89</x:v>
      </x:c>
      <x:c r="B4" t="s">
        <x:v>90</x:v>
      </x:c>
      <x:c r="C4" s="14" t="n">
        <x:f ca="1">SUMIFS('Base 61x27'!$U$2:$U$1648,'Base 61x27'!$B$2:$B$1648,$A4,'Base 61x27'!$M$2:$M$1648,C$1)</x:f>
        <x:v>100</x:v>
      </x:c>
      <x:c r="D4" s="14" t="n">
        <x:f ca="1">SUMIFS('Base 61x27'!$U$2:$U$1648,'Base 61x27'!$B$2:$B$1648,$A4,'Base 61x27'!$M$2:$M$1648,D$1)</x:f>
        <x:v>96.15384615384616</x:v>
      </x:c>
      <x:c r="E4" s="14" t="n">
        <x:f ca="1">SUMIFS('Base 61x27'!$U$2:$U$1648,'Base 61x27'!$B$2:$B$1648,$A4,'Base 61x27'!$M$2:$M$1648,E$1)</x:f>
        <x:v>96.15384615384616</x:v>
      </x:c>
      <x:c r="F4" s="14" t="n">
        <x:f ca="1">SUMIFS('Base 61x27'!$U$2:$U$1648,'Base 61x27'!$B$2:$B$1648,$A4,'Base 61x27'!$M$2:$M$1648,F$1)</x:f>
        <x:v>49.999999995</x:v>
      </x:c>
      <x:c r="G4" s="14" t="n">
        <x:f ca="1">SUMIFS('Base 61x27'!$U$2:$U$1648,'Base 61x27'!$B$2:$B$1648,$A4,'Base 61x27'!$M$2:$M$1648,G$1)</x:f>
        <x:v>67.14743594173078</x:v>
      </x:c>
      <x:c r="H4" s="14" t="n">
        <x:f ca="1">SUMIFS('Base 61x27'!$U$2:$U$1648,'Base 61x27'!$B$2:$B$1648,$A4,'Base 61x27'!$M$2:$M$1648,H$1)</x:f>
        <x:v>65.38461538461539</x:v>
      </x:c>
      <x:c r="I4" s="14" t="n">
        <x:f ca="1">SUMIFS('Base 61x27'!$U$2:$U$1648,'Base 61x27'!$B$2:$B$1648,$A4,'Base 61x27'!$M$2:$M$1648,I$1)</x:f>
        <x:v>50</x:v>
      </x:c>
      <x:c r="J4" s="14" t="n">
        <x:f ca="1">SUMIFS('Base 61x27'!$U$2:$U$1648,'Base 61x27'!$B$2:$B$1648,$A4,'Base 61x27'!$M$2:$M$1648,J$1)</x:f>
        <x:v>75.35256409461537</x:v>
      </x:c>
      <x:c r="K4" s="14" t="n">
        <x:f ca="1">SUMIFS('Base 61x27'!$U$2:$U$1648,'Base 61x27'!$B$2:$B$1648,$A4,'Base 61x27'!$M$2:$M$1648,K$1)</x:f>
        <x:v>69.65811966499999</x:v>
      </x:c>
      <x:c r="L4" s="14" t="n">
        <x:f t="shared" ca="1" si="0">SUM(C4:K4)/9</x:f>
        <x:v>74.42782526540597</x:v>
      </x:c>
      <x:c r="M4" t="n">
        <x:f t="shared" ca="1" si="1">1+COUNTIF($L$2:$L$28,"&gt;"&amp;L4)</x:f>
        <x:v>4</x:v>
      </x:c>
    </x:row>
    <x:row r="5">
      <x:c r="A5" t="s">
        <x:v>95</x:v>
      </x:c>
      <x:c r="B5" t="s">
        <x:v>96</x:v>
      </x:c>
      <x:c r="C5" s="14" t="n">
        <x:f ca="1">SUMIFS('Base 61x27'!$U$2:$U$1648,'Base 61x27'!$B$2:$B$1648,$A5,'Base 61x27'!$M$2:$M$1648,C$1)</x:f>
        <x:v>92.3076923076923</x:v>
      </x:c>
      <x:c r="D5" s="14" t="n">
        <x:f ca="1">SUMIFS('Base 61x27'!$U$2:$U$1648,'Base 61x27'!$B$2:$B$1648,$A5,'Base 61x27'!$M$2:$M$1648,D$1)</x:f>
        <x:v>84.61538461538461</x:v>
      </x:c>
      <x:c r="E5" s="14" t="n">
        <x:f ca="1">SUMIFS('Base 61x27'!$U$2:$U$1648,'Base 61x27'!$B$2:$B$1648,$A5,'Base 61x27'!$M$2:$M$1648,E$1)</x:f>
        <x:v>82.6923076923077</x:v>
      </x:c>
      <x:c r="F5" s="14" t="n">
        <x:f ca="1">SUMIFS('Base 61x27'!$U$2:$U$1648,'Base 61x27'!$B$2:$B$1648,$A5,'Base 61x27'!$M$2:$M$1648,F$1)</x:f>
        <x:v>65.38461537807693</x:v>
      </x:c>
      <x:c r="G5" s="14" t="n">
        <x:f ca="1">SUMIFS('Base 61x27'!$U$2:$U$1648,'Base 61x27'!$B$2:$B$1648,$A5,'Base 61x27'!$M$2:$M$1648,G$1)</x:f>
        <x:v>74.32692312826924</x:v>
      </x:c>
      <x:c r="H5" s="14" t="n">
        <x:f ca="1">SUMIFS('Base 61x27'!$U$2:$U$1648,'Base 61x27'!$B$2:$B$1648,$A5,'Base 61x27'!$M$2:$M$1648,H$1)</x:f>
        <x:v>61.53846153846155</x:v>
      </x:c>
      <x:c r="I5" s="14" t="n">
        <x:f ca="1">SUMIFS('Base 61x27'!$U$2:$U$1648,'Base 61x27'!$B$2:$B$1648,$A5,'Base 61x27'!$M$2:$M$1648,I$1)</x:f>
        <x:v>84.61538461538461</x:v>
      </x:c>
      <x:c r="J5" s="14" t="n">
        <x:f ca="1">SUMIFS('Base 61x27'!$U$2:$U$1648,'Base 61x27'!$B$2:$B$1648,$A5,'Base 61x27'!$M$2:$M$1648,J$1)</x:f>
        <x:v>71.12179486596153</x:v>
      </x:c>
      <x:c r="K5" s="14" t="n">
        <x:f ca="1">SUMIFS('Base 61x27'!$U$2:$U$1648,'Base 61x27'!$B$2:$B$1648,$A5,'Base 61x27'!$M$2:$M$1648,K$1)</x:f>
        <x:v>57.15811966576922</x:v>
      </x:c>
      <x:c r="L5" s="14" t="n">
        <x:f t="shared" ca="1" si="0">SUM(C5:K5)/9</x:f>
        <x:v>74.86229820081196</x:v>
      </x:c>
      <x:c r="M5" t="n">
        <x:f t="shared" ca="1" si="1">1+COUNTIF($L$2:$L$28,"&gt;"&amp;L5)</x:f>
        <x:v>3</x:v>
      </x:c>
    </x:row>
    <x:row r="6">
      <x:c r="A6" t="s">
        <x:v>57</x:v>
      </x:c>
      <x:c r="B6" t="s">
        <x:v>58</x:v>
      </x:c>
      <x:c r="C6" s="14" t="n">
        <x:f ca="1">SUMIFS('Base 61x27'!$U$2:$U$1648,'Base 61x27'!$B$2:$B$1648,$A6,'Base 61x27'!$M$2:$M$1648,C$1)</x:f>
        <x:v>85.57692307692308</x:v>
      </x:c>
      <x:c r="D6" s="14" t="n">
        <x:f ca="1">SUMIFS('Base 61x27'!$U$2:$U$1648,'Base 61x27'!$B$2:$B$1648,$A6,'Base 61x27'!$M$2:$M$1648,D$1)</x:f>
        <x:v>88.46153846153845</x:v>
      </x:c>
      <x:c r="E6" s="14" t="n">
        <x:f ca="1">SUMIFS('Base 61x27'!$U$2:$U$1648,'Base 61x27'!$B$2:$B$1648,$A6,'Base 61x27'!$M$2:$M$1648,E$1)</x:f>
        <x:v>96.15384615384616</x:v>
      </x:c>
      <x:c r="F6" s="14" t="n">
        <x:f ca="1">SUMIFS('Base 61x27'!$U$2:$U$1648,'Base 61x27'!$B$2:$B$1648,$A6,'Base 61x27'!$M$2:$M$1648,F$1)</x:f>
        <x:v>67.94871794192308</x:v>
      </x:c>
      <x:c r="G6" s="14" t="n">
        <x:f ca="1">SUMIFS('Base 61x27'!$U$2:$U$1648,'Base 61x27'!$B$2:$B$1648,$A6,'Base 61x27'!$M$2:$M$1648,G$1)</x:f>
        <x:v>70.60897440884617</x:v>
      </x:c>
      <x:c r="H6" s="14" t="n">
        <x:f ca="1">SUMIFS('Base 61x27'!$U$2:$U$1648,'Base 61x27'!$B$2:$B$1648,$A6,'Base 61x27'!$M$2:$M$1648,H$1)</x:f>
        <x:v>59.61538461538461</x:v>
      </x:c>
      <x:c r="I6" s="14" t="n">
        <x:f ca="1">SUMIFS('Base 61x27'!$U$2:$U$1648,'Base 61x27'!$B$2:$B$1648,$A6,'Base 61x27'!$M$2:$M$1648,I$1)</x:f>
        <x:v>90.38461538461539</x:v>
      </x:c>
      <x:c r="J6" s="14" t="n">
        <x:f ca="1">SUMIFS('Base 61x27'!$U$2:$U$1648,'Base 61x27'!$B$2:$B$1648,$A6,'Base 61x27'!$M$2:$M$1648,J$1)</x:f>
        <x:v>54.88782050807692</x:v>
      </x:c>
      <x:c r="K6" s="14" t="n">
        <x:f ca="1">SUMIFS('Base 61x27'!$U$2:$U$1648,'Base 61x27'!$B$2:$B$1648,$A6,'Base 61x27'!$M$2:$M$1648,K$1)</x:f>
        <x:v>35.470085475384614</x:v>
      </x:c>
      <x:c r="L6" s="14" t="n">
        <x:f t="shared" ca="1" si="0">SUM(C6:K6)/9</x:f>
        <x:v>72.1231006696154</x:v>
      </x:c>
      <x:c r="M6" t="n">
        <x:f t="shared" ca="1" si="1">1+COUNTIF($L$2:$L$28,"&gt;"&amp;L6)</x:f>
        <x:v>5</x:v>
      </x:c>
    </x:row>
    <x:row r="7">
      <x:c r="A7" t="s">
        <x:v>103</x:v>
      </x:c>
      <x:c r="B7" t="s">
        <x:v>104</x:v>
      </x:c>
      <x:c r="C7" s="14" t="n">
        <x:f ca="1">SUMIFS('Base 61x27'!$U$2:$U$1648,'Base 61x27'!$B$2:$B$1648,$A7,'Base 61x27'!$M$2:$M$1648,C$1)</x:f>
        <x:v>72.11538461538461</x:v>
      </x:c>
      <x:c r="D7" s="14" t="n">
        <x:f ca="1">SUMIFS('Base 61x27'!$U$2:$U$1648,'Base 61x27'!$B$2:$B$1648,$A7,'Base 61x27'!$M$2:$M$1648,D$1)</x:f>
        <x:v>69.23076923076923</x:v>
      </x:c>
      <x:c r="E7" s="14" t="n">
        <x:f ca="1">SUMIFS('Base 61x27'!$U$2:$U$1648,'Base 61x27'!$B$2:$B$1648,$A7,'Base 61x27'!$M$2:$M$1648,E$1)</x:f>
        <x:v>59.61538461538461</x:v>
      </x:c>
      <x:c r="F7" s="14" t="n">
        <x:f ca="1">SUMIFS('Base 61x27'!$U$2:$U$1648,'Base 61x27'!$B$2:$B$1648,$A7,'Base 61x27'!$M$2:$M$1648,F$1)</x:f>
        <x:v>74.35897435153845</x:v>
      </x:c>
      <x:c r="G7" s="14" t="n">
        <x:f ca="1">SUMIFS('Base 61x27'!$U$2:$U$1648,'Base 61x27'!$B$2:$B$1648,$A7,'Base 61x27'!$M$2:$M$1648,G$1)</x:f>
        <x:v>81.69871800596152</x:v>
      </x:c>
      <x:c r="H7" s="14" t="n">
        <x:f ca="1">SUMIFS('Base 61x27'!$U$2:$U$1648,'Base 61x27'!$B$2:$B$1648,$A7,'Base 61x27'!$M$2:$M$1648,H$1)</x:f>
        <x:v>76.92307692307692</x:v>
      </x:c>
      <x:c r="I7" s="14" t="n">
        <x:f ca="1">SUMIFS('Base 61x27'!$U$2:$U$1648,'Base 61x27'!$B$2:$B$1648,$A7,'Base 61x27'!$M$2:$M$1648,I$1)</x:f>
        <x:v>55.76923076923077</x:v>
      </x:c>
      <x:c r="J7" s="14" t="n">
        <x:f ca="1">SUMIFS('Base 61x27'!$U$2:$U$1648,'Base 61x27'!$B$2:$B$1648,$A7,'Base 61x27'!$M$2:$M$1648,J$1)</x:f>
        <x:v>76.32211537807694</x:v>
      </x:c>
      <x:c r="K7" s="14" t="n">
        <x:f ca="1">SUMIFS('Base 61x27'!$U$2:$U$1648,'Base 61x27'!$B$2:$B$1648,$A7,'Base 61x27'!$M$2:$M$1648,K$1)</x:f>
        <x:v>63.888888896346145</x:v>
      </x:c>
      <x:c r="L7" s="14" t="n">
        <x:f t="shared" ca="1" si="0">SUM(C7:K7)/9</x:f>
        <x:v>69.99139364286323</x:v>
      </x:c>
      <x:c r="M7" t="n">
        <x:f t="shared" ca="1" si="1">1+COUNTIF($L$2:$L$28,"&gt;"&amp;L7)</x:f>
        <x:v>6</x:v>
      </x:c>
    </x:row>
    <x:row r="8">
      <x:c r="A8" t="s">
        <x:v>65</x:v>
      </x:c>
      <x:c r="B8" t="s">
        <x:v>66</x:v>
      </x:c>
      <x:c r="C8" s="14" t="n">
        <x:f ca="1">SUMIFS('Base 61x27'!$U$2:$U$1648,'Base 61x27'!$B$2:$B$1648,$A8,'Base 61x27'!$M$2:$M$1648,C$1)</x:f>
        <x:v>96.15384615384616</x:v>
      </x:c>
      <x:c r="D8" s="14" t="n">
        <x:f ca="1">SUMIFS('Base 61x27'!$U$2:$U$1648,'Base 61x27'!$B$2:$B$1648,$A8,'Base 61x27'!$M$2:$M$1648,D$1)</x:f>
        <x:v>80.76923076923077</x:v>
      </x:c>
      <x:c r="E8" s="14" t="n">
        <x:f ca="1">SUMIFS('Base 61x27'!$U$2:$U$1648,'Base 61x27'!$B$2:$B$1648,$A8,'Base 61x27'!$M$2:$M$1648,E$1)</x:f>
        <x:v>80.76923076923076</x:v>
      </x:c>
      <x:c r="F8" s="14" t="n">
        <x:f ca="1">SUMIFS('Base 61x27'!$U$2:$U$1648,'Base 61x27'!$B$2:$B$1648,$A8,'Base 61x27'!$M$2:$M$1648,F$1)</x:f>
        <x:v>37.39316238942308</x:v>
      </x:c>
      <x:c r="G8" s="14" t="n">
        <x:f ca="1">SUMIFS('Base 61x27'!$U$2:$U$1648,'Base 61x27'!$B$2:$B$1648,$A8,'Base 61x27'!$M$2:$M$1648,G$1)</x:f>
        <x:v>62.5000000448077</x:v>
      </x:c>
      <x:c r="H8" s="14" t="n">
        <x:f ca="1">SUMIFS('Base 61x27'!$U$2:$U$1648,'Base 61x27'!$B$2:$B$1648,$A8,'Base 61x27'!$M$2:$M$1648,H$1)</x:f>
        <x:v>76.92307692307692</x:v>
      </x:c>
      <x:c r="I8" s="14" t="n">
        <x:f ca="1">SUMIFS('Base 61x27'!$U$2:$U$1648,'Base 61x27'!$B$2:$B$1648,$A8,'Base 61x27'!$M$2:$M$1648,I$1)</x:f>
        <x:v>36.53846153846154</x:v>
      </x:c>
      <x:c r="J8" s="14" t="n">
        <x:f ca="1">SUMIFS('Base 61x27'!$U$2:$U$1648,'Base 61x27'!$B$2:$B$1648,$A8,'Base 61x27'!$M$2:$M$1648,J$1)</x:f>
        <x:v>78.48557691423076</x:v>
      </x:c>
      <x:c r="K8" s="14" t="n">
        <x:f ca="1">SUMIFS('Base 61x27'!$U$2:$U$1648,'Base 61x27'!$B$2:$B$1648,$A8,'Base 61x27'!$M$2:$M$1648,K$1)</x:f>
        <x:v>68.16239316942308</x:v>
      </x:c>
      <x:c r="L8" s="14" t="n">
        <x:f t="shared" ca="1" si="0">SUM(C8:K8)/9</x:f>
        <x:v>68.63277540797009</x:v>
      </x:c>
      <x:c r="M8" t="n">
        <x:f t="shared" ca="1" si="1">1+COUNTIF($L$2:$L$28,"&gt;"&amp;L8)</x:f>
        <x:v>7</x:v>
      </x:c>
    </x:row>
    <x:row r="9">
      <x:c r="A9" t="s">
        <x:v>75</x:v>
      </x:c>
      <x:c r="B9" t="s">
        <x:v>76</x:v>
      </x:c>
      <x:c r="C9" s="14" t="n">
        <x:f ca="1">SUMIFS('Base 61x27'!$U$2:$U$1648,'Base 61x27'!$B$2:$B$1648,$A9,'Base 61x27'!$M$2:$M$1648,C$1)</x:f>
        <x:v>69.23076923076923</x:v>
      </x:c>
      <x:c r="D9" s="14" t="n">
        <x:f ca="1">SUMIFS('Base 61x27'!$U$2:$U$1648,'Base 61x27'!$B$2:$B$1648,$A9,'Base 61x27'!$M$2:$M$1648,D$1)</x:f>
        <x:v>65.38461538461539</x:v>
      </x:c>
      <x:c r="E9" s="14" t="n">
        <x:f ca="1">SUMIFS('Base 61x27'!$U$2:$U$1648,'Base 61x27'!$B$2:$B$1648,$A9,'Base 61x27'!$M$2:$M$1648,E$1)</x:f>
        <x:v>69.23076923076923</x:v>
      </x:c>
      <x:c r="F9" s="14" t="n">
        <x:f ca="1">SUMIFS('Base 61x27'!$U$2:$U$1648,'Base 61x27'!$B$2:$B$1648,$A9,'Base 61x27'!$M$2:$M$1648,F$1)</x:f>
        <x:v>69.4444444375</x:v>
      </x:c>
      <x:c r="G9" s="14" t="n">
        <x:f ca="1">SUMIFS('Base 61x27'!$U$2:$U$1648,'Base 61x27'!$B$2:$B$1648,$A9,'Base 61x27'!$M$2:$M$1648,G$1)</x:f>
        <x:v>73.36538466692308</x:v>
      </x:c>
      <x:c r="H9" s="14" t="n">
        <x:f ca="1">SUMIFS('Base 61x27'!$U$2:$U$1648,'Base 61x27'!$B$2:$B$1648,$A9,'Base 61x27'!$M$2:$M$1648,H$1)</x:f>
        <x:v>59.61538461538462</x:v>
      </x:c>
      <x:c r="I9" s="14" t="n">
        <x:f ca="1">SUMIFS('Base 61x27'!$U$2:$U$1648,'Base 61x27'!$B$2:$B$1648,$A9,'Base 61x27'!$M$2:$M$1648,I$1)</x:f>
        <x:v>75</x:v>
      </x:c>
      <x:c r="J9" s="14" t="n">
        <x:f ca="1">SUMIFS('Base 61x27'!$U$2:$U$1648,'Base 61x27'!$B$2:$B$1648,$A9,'Base 61x27'!$M$2:$M$1648,J$1)</x:f>
        <x:v>79.34294871076924</x:v>
      </x:c>
      <x:c r="K9" s="14" t="n">
        <x:f ca="1">SUMIFS('Base 61x27'!$U$2:$U$1648,'Base 61x27'!$B$2:$B$1648,$A9,'Base 61x27'!$M$2:$M$1648,K$1)</x:f>
        <x:v>43.910256414038464</x:v>
      </x:c>
      <x:c r="L9" s="14" t="n">
        <x:f t="shared" ca="1" si="0">SUM(C9:K9)/9</x:f>
        <x:v>67.16939696564103</x:v>
      </x:c>
      <x:c r="M9" t="n">
        <x:f t="shared" ca="1" si="1">1+COUNTIF($L$2:$L$28,"&gt;"&amp;L9)</x:f>
        <x:v>9</x:v>
      </x:c>
    </x:row>
    <x:row r="10">
      <x:c r="A10" t="s">
        <x:v>48</x:v>
      </x:c>
      <x:c r="B10" t="s">
        <x:v>49</x:v>
      </x:c>
      <x:c r="C10" s="14" t="n">
        <x:f ca="1">SUMIFS('Base 61x27'!$U$2:$U$1648,'Base 61x27'!$B$2:$B$1648,$A10,'Base 61x27'!$M$2:$M$1648,C$1)</x:f>
        <x:v>87.5</x:v>
      </x:c>
      <x:c r="D10" s="14" t="n">
        <x:f ca="1">SUMIFS('Base 61x27'!$U$2:$U$1648,'Base 61x27'!$B$2:$B$1648,$A10,'Base 61x27'!$M$2:$M$1648,D$1)</x:f>
        <x:v>76.92307692307693</x:v>
      </x:c>
      <x:c r="E10" s="14" t="n">
        <x:f ca="1">SUMIFS('Base 61x27'!$U$2:$U$1648,'Base 61x27'!$B$2:$B$1648,$A10,'Base 61x27'!$M$2:$M$1648,E$1)</x:f>
        <x:v>82.6923076923077</x:v>
      </x:c>
      <x:c r="F10" s="14" t="n">
        <x:f ca="1">SUMIFS('Base 61x27'!$U$2:$U$1648,'Base 61x27'!$B$2:$B$1648,$A10,'Base 61x27'!$M$2:$M$1648,F$1)</x:f>
        <x:v>59.18803418211539</x:v>
      </x:c>
      <x:c r="G10" s="14" t="n">
        <x:f ca="1">SUMIFS('Base 61x27'!$U$2:$U$1648,'Base 61x27'!$B$2:$B$1648,$A10,'Base 61x27'!$M$2:$M$1648,G$1)</x:f>
        <x:v>66.44230773961539</x:v>
      </x:c>
      <x:c r="H10" s="14" t="n">
        <x:f ca="1">SUMIFS('Base 61x27'!$U$2:$U$1648,'Base 61x27'!$B$2:$B$1648,$A10,'Base 61x27'!$M$2:$M$1648,H$1)</x:f>
        <x:v>48.07692307692307</x:v>
      </x:c>
      <x:c r="I10" s="14" t="n">
        <x:f ca="1">SUMIFS('Base 61x27'!$U$2:$U$1648,'Base 61x27'!$B$2:$B$1648,$A10,'Base 61x27'!$M$2:$M$1648,I$1)</x:f>
        <x:v>61.53846153846153</x:v>
      </x:c>
      <x:c r="J10" s="14" t="n">
        <x:f ca="1">SUMIFS('Base 61x27'!$U$2:$U$1648,'Base 61x27'!$B$2:$B$1648,$A10,'Base 61x27'!$M$2:$M$1648,J$1)</x:f>
        <x:v>58.26923076307692</x:v>
      </x:c>
      <x:c r="K10" s="14" t="n">
        <x:f ca="1">SUMIFS('Base 61x27'!$U$2:$U$1648,'Base 61x27'!$B$2:$B$1648,$A10,'Base 61x27'!$M$2:$M$1648,K$1)</x:f>
        <x:v>70.08547009423077</x:v>
      </x:c>
      <x:c r="L10" s="14" t="n">
        <x:f t="shared" ca="1" si="0">SUM(C10:K10)/9</x:f>
        <x:v>67.8573124455342</x:v>
      </x:c>
      <x:c r="M10" t="n">
        <x:f t="shared" ca="1" si="1">1+COUNTIF($L$2:$L$28,"&gt;"&amp;L10)</x:f>
        <x:v>8</x:v>
      </x:c>
    </x:row>
    <x:row r="11">
      <x:c r="A11" t="s">
        <x:v>77</x:v>
      </x:c>
      <x:c r="B11" t="s">
        <x:v>78</x:v>
      </x:c>
      <x:c r="C11" s="14" t="n">
        <x:f ca="1">SUMIFS('Base 61x27'!$U$2:$U$1648,'Base 61x27'!$B$2:$B$1648,$A11,'Base 61x27'!$M$2:$M$1648,C$1)</x:f>
        <x:v>77.88461538461539</x:v>
      </x:c>
      <x:c r="D11" s="14" t="n">
        <x:f ca="1">SUMIFS('Base 61x27'!$U$2:$U$1648,'Base 61x27'!$B$2:$B$1648,$A11,'Base 61x27'!$M$2:$M$1648,D$1)</x:f>
        <x:v>73.07692307692307</x:v>
      </x:c>
      <x:c r="E11" s="14" t="n">
        <x:f ca="1">SUMIFS('Base 61x27'!$U$2:$U$1648,'Base 61x27'!$B$2:$B$1648,$A11,'Base 61x27'!$M$2:$M$1648,E$1)</x:f>
        <x:v>73.07692307692308</x:v>
      </x:c>
      <x:c r="F11" s="14" t="n">
        <x:f ca="1">SUMIFS('Base 61x27'!$U$2:$U$1648,'Base 61x27'!$B$2:$B$1648,$A11,'Base 61x27'!$M$2:$M$1648,F$1)</x:f>
        <x:v>56.41025640461539</x:v>
      </x:c>
      <x:c r="G11" s="14" t="n">
        <x:f ca="1">SUMIFS('Base 61x27'!$U$2:$U$1648,'Base 61x27'!$B$2:$B$1648,$A11,'Base 61x27'!$M$2:$M$1648,G$1)</x:f>
        <x:v>55.83333337211539</x:v>
      </x:c>
      <x:c r="H11" s="14" t="n">
        <x:f ca="1">SUMIFS('Base 61x27'!$U$2:$U$1648,'Base 61x27'!$B$2:$B$1648,$A11,'Base 61x27'!$M$2:$M$1648,H$1)</x:f>
        <x:v>61.53846153846154</x:v>
      </x:c>
      <x:c r="I11" s="14" t="n">
        <x:f ca="1">SUMIFS('Base 61x27'!$U$2:$U$1648,'Base 61x27'!$B$2:$B$1648,$A11,'Base 61x27'!$M$2:$M$1648,I$1)</x:f>
        <x:v>36.53846153846154</x:v>
      </x:c>
      <x:c r="J11" s="14" t="n">
        <x:f ca="1">SUMIFS('Base 61x27'!$U$2:$U$1648,'Base 61x27'!$B$2:$B$1648,$A11,'Base 61x27'!$M$2:$M$1648,J$1)</x:f>
        <x:v>62.33974358346154</x:v>
      </x:c>
      <x:c r="K11" s="14" t="n">
        <x:f ca="1">SUMIFS('Base 61x27'!$U$2:$U$1648,'Base 61x27'!$B$2:$B$1648,$A11,'Base 61x27'!$M$2:$M$1648,K$1)</x:f>
        <x:v>60.149572657115385</x:v>
      </x:c>
      <x:c r="L11" s="14" t="n">
        <x:f t="shared" ca="1" si="0">SUM(C11:K11)/9</x:f>
        <x:v>61.872032292521375</x:v>
      </x:c>
      <x:c r="M11" t="n">
        <x:f t="shared" ca="1" si="1">1+COUNTIF($L$2:$L$28,"&gt;"&amp;L11)</x:f>
        <x:v>10</x:v>
      </x:c>
    </x:row>
    <x:row r="12">
      <x:c r="A12" t="s">
        <x:v>105</x:v>
      </x:c>
      <x:c r="B12" t="s">
        <x:v>106</x:v>
      </x:c>
      <x:c r="C12" s="14" t="n">
        <x:f ca="1">SUMIFS('Base 61x27'!$U$2:$U$1648,'Base 61x27'!$B$2:$B$1648,$A12,'Base 61x27'!$M$2:$M$1648,C$1)</x:f>
        <x:v>36.53846153846154</x:v>
      </x:c>
      <x:c r="D12" s="14" t="n">
        <x:f ca="1">SUMIFS('Base 61x27'!$U$2:$U$1648,'Base 61x27'!$B$2:$B$1648,$A12,'Base 61x27'!$M$2:$M$1648,D$1)</x:f>
        <x:v>53.84615384615385</x:v>
      </x:c>
      <x:c r="E12" s="14" t="n">
        <x:f ca="1">SUMIFS('Base 61x27'!$U$2:$U$1648,'Base 61x27'!$B$2:$B$1648,$A12,'Base 61x27'!$M$2:$M$1648,E$1)</x:f>
        <x:v>63.46153846153845</x:v>
      </x:c>
      <x:c r="F12" s="14" t="n">
        <x:f ca="1">SUMIFS('Base 61x27'!$U$2:$U$1648,'Base 61x27'!$B$2:$B$1648,$A12,'Base 61x27'!$M$2:$M$1648,F$1)</x:f>
        <x:v>46.79487179019231</x:v>
      </x:c>
      <x:c r="G12" s="14" t="n">
        <x:f ca="1">SUMIFS('Base 61x27'!$U$2:$U$1648,'Base 61x27'!$B$2:$B$1648,$A12,'Base 61x27'!$M$2:$M$1648,G$1)</x:f>
        <x:v>45.625000032115395</x:v>
      </x:c>
      <x:c r="H12" s="14" t="n">
        <x:f ca="1">SUMIFS('Base 61x27'!$U$2:$U$1648,'Base 61x27'!$B$2:$B$1648,$A12,'Base 61x27'!$M$2:$M$1648,H$1)</x:f>
        <x:v>50</x:v>
      </x:c>
      <x:c r="I12" s="14" t="n">
        <x:f ca="1">SUMIFS('Base 61x27'!$U$2:$U$1648,'Base 61x27'!$B$2:$B$1648,$A12,'Base 61x27'!$M$2:$M$1648,I$1)</x:f>
        <x:v>90.38461538461539</x:v>
      </x:c>
      <x:c r="J12" s="14" t="n">
        <x:f ca="1">SUMIFS('Base 61x27'!$U$2:$U$1648,'Base 61x27'!$B$2:$B$1648,$A12,'Base 61x27'!$M$2:$M$1648,J$1)</x:f>
        <x:v>44.05448717538463</x:v>
      </x:c>
      <x:c r="K12" s="14" t="n">
        <x:f ca="1">SUMIFS('Base 61x27'!$U$2:$U$1648,'Base 61x27'!$B$2:$B$1648,$A12,'Base 61x27'!$M$2:$M$1648,K$1)</x:f>
        <x:v>63.88888889288462</x:v>
      </x:c>
      <x:c r="L12" s="14" t="n">
        <x:f t="shared" ca="1" si="0">SUM(C12:K12)/9</x:f>
        <x:v>54.95489079126068</x:v>
      </x:c>
      <x:c r="M12" t="n">
        <x:f t="shared" ca="1" si="1">1+COUNTIF($L$2:$L$28,"&gt;"&amp;L12)</x:f>
        <x:v>11</x:v>
      </x:c>
    </x:row>
    <x:row r="13">
      <x:c r="A13" t="s">
        <x:v>63</x:v>
      </x:c>
      <x:c r="B13" t="s">
        <x:v>64</x:v>
      </x:c>
      <x:c r="C13" s="14" t="n">
        <x:f ca="1">SUMIFS('Base 61x27'!$U$2:$U$1648,'Base 61x27'!$B$2:$B$1648,$A13,'Base 61x27'!$M$2:$M$1648,C$1)</x:f>
        <x:v>36.53846153846154</x:v>
      </x:c>
      <x:c r="D13" s="14" t="n">
        <x:f ca="1">SUMIFS('Base 61x27'!$U$2:$U$1648,'Base 61x27'!$B$2:$B$1648,$A13,'Base 61x27'!$M$2:$M$1648,D$1)</x:f>
        <x:v>40.38461538461539</x:v>
      </x:c>
      <x:c r="E13" s="14" t="n">
        <x:f ca="1">SUMIFS('Base 61x27'!$U$2:$U$1648,'Base 61x27'!$B$2:$B$1648,$A13,'Base 61x27'!$M$2:$M$1648,E$1)</x:f>
        <x:v>32.69230769230769</x:v>
      </x:c>
      <x:c r="F13" s="14" t="n">
        <x:f ca="1">SUMIFS('Base 61x27'!$U$2:$U$1648,'Base 61x27'!$B$2:$B$1648,$A13,'Base 61x27'!$M$2:$M$1648,F$1)</x:f>
        <x:v>58.3333333275</x:v>
      </x:c>
      <x:c r="G13" s="14" t="n">
        <x:f ca="1">SUMIFS('Base 61x27'!$U$2:$U$1648,'Base 61x27'!$B$2:$B$1648,$A13,'Base 61x27'!$M$2:$M$1648,G$1)</x:f>
        <x:v>39.967948746153844</x:v>
      </x:c>
      <x:c r="H13" s="14" t="n">
        <x:f ca="1">SUMIFS('Base 61x27'!$U$2:$U$1648,'Base 61x27'!$B$2:$B$1648,$A13,'Base 61x27'!$M$2:$M$1648,H$1)</x:f>
        <x:v>59.61538461538461</x:v>
      </x:c>
      <x:c r="I13" s="14" t="n">
        <x:f ca="1">SUMIFS('Base 61x27'!$U$2:$U$1648,'Base 61x27'!$B$2:$B$1648,$A13,'Base 61x27'!$M$2:$M$1648,I$1)</x:f>
        <x:v>96.15384615384616</x:v>
      </x:c>
      <x:c r="J13" s="14" t="n">
        <x:f ca="1">SUMIFS('Base 61x27'!$U$2:$U$1648,'Base 61x27'!$B$2:$B$1648,$A13,'Base 61x27'!$M$2:$M$1648,J$1)</x:f>
        <x:v>54.45512820038462</x:v>
      </x:c>
      <x:c r="K13" s="14" t="n">
        <x:f ca="1">SUMIFS('Base 61x27'!$U$2:$U$1648,'Base 61x27'!$B$2:$B$1648,$A13,'Base 61x27'!$M$2:$M$1648,K$1)</x:f>
        <x:v>37.71367521711539</x:v>
      </x:c>
      <x:c r="L13" s="14" t="n">
        <x:f t="shared" ca="1" si="0">SUM(C13:K13)/9</x:f>
        <x:v>50.65052231952991</x:v>
      </x:c>
      <x:c r="M13" t="n">
        <x:f t="shared" ca="1" si="1">1+COUNTIF($L$2:$L$28,"&gt;"&amp;L13)</x:f>
        <x:v>12</x:v>
      </x:c>
    </x:row>
    <x:row r="14">
      <x:c r="A14" t="s">
        <x:v>85</x:v>
      </x:c>
      <x:c r="B14" t="s">
        <x:v>86</x:v>
      </x:c>
      <x:c r="C14" s="14" t="n">
        <x:f ca="1">SUMIFS('Base 61x27'!$U$2:$U$1648,'Base 61x27'!$B$2:$B$1648,$A14,'Base 61x27'!$M$2:$M$1648,C$1)</x:f>
        <x:v>59.61538461538461</x:v>
      </x:c>
      <x:c r="D14" s="14" t="n">
        <x:f ca="1">SUMIFS('Base 61x27'!$U$2:$U$1648,'Base 61x27'!$B$2:$B$1648,$A14,'Base 61x27'!$M$2:$M$1648,D$1)</x:f>
        <x:v>61.53846153846154</x:v>
      </x:c>
      <x:c r="E14" s="14" t="n">
        <x:f ca="1">SUMIFS('Base 61x27'!$U$2:$U$1648,'Base 61x27'!$B$2:$B$1648,$A14,'Base 61x27'!$M$2:$M$1648,E$1)</x:f>
        <x:v>59.61538461538461</x:v>
      </x:c>
      <x:c r="F14" s="14" t="n">
        <x:f ca="1">SUMIFS('Base 61x27'!$U$2:$U$1648,'Base 61x27'!$B$2:$B$1648,$A14,'Base 61x27'!$M$2:$M$1648,F$1)</x:f>
        <x:v>40.170940166923074</x:v>
      </x:c>
      <x:c r="G14" s="14" t="n">
        <x:f ca="1">SUMIFS('Base 61x27'!$U$2:$U$1648,'Base 61x27'!$B$2:$B$1648,$A14,'Base 61x27'!$M$2:$M$1648,G$1)</x:f>
        <x:v>50.09615388192308</x:v>
      </x:c>
      <x:c r="H14" s="14" t="n">
        <x:f ca="1">SUMIFS('Base 61x27'!$U$2:$U$1648,'Base 61x27'!$B$2:$B$1648,$A14,'Base 61x27'!$M$2:$M$1648,H$1)</x:f>
        <x:v>44.230769230769226</x:v>
      </x:c>
      <x:c r="I14" s="14" t="n">
        <x:f ca="1">SUMIFS('Base 61x27'!$U$2:$U$1648,'Base 61x27'!$B$2:$B$1648,$A14,'Base 61x27'!$M$2:$M$1648,I$1)</x:f>
        <x:v>21.153846153846153</x:v>
      </x:c>
      <x:c r="J14" s="14" t="n">
        <x:f ca="1">SUMIFS('Base 61x27'!$U$2:$U$1648,'Base 61x27'!$B$2:$B$1648,$A14,'Base 61x27'!$M$2:$M$1648,J$1)</x:f>
        <x:v>40.72115384230769</x:v>
      </x:c>
      <x:c r="K14" s="14" t="n">
        <x:f ca="1">SUMIFS('Base 61x27'!$U$2:$U$1648,'Base 61x27'!$B$2:$B$1648,$A14,'Base 61x27'!$M$2:$M$1648,K$1)</x:f>
        <x:v>54.700854709615385</x:v>
      </x:c>
      <x:c r="L14" s="14" t="n">
        <x:f t="shared" ca="1" si="0">SUM(C14:K14)/9</x:f>
        <x:v>47.98254986162393</x:v>
      </x:c>
      <x:c r="M14" t="n">
        <x:f t="shared" ca="1" si="1">1+COUNTIF($L$2:$L$28,"&gt;"&amp;L14)</x:f>
        <x:v>13</x:v>
      </x:c>
    </x:row>
    <x:row r="15">
      <x:c r="A15" t="s">
        <x:v>73</x:v>
      </x:c>
      <x:c r="B15" t="s">
        <x:v>74</x:v>
      </x:c>
      <x:c r="C15" s="14" t="n">
        <x:f ca="1">SUMIFS('Base 61x27'!$U$2:$U$1648,'Base 61x27'!$B$2:$B$1648,$A15,'Base 61x27'!$M$2:$M$1648,C$1)</x:f>
        <x:v>53.84615384615385</x:v>
      </x:c>
      <x:c r="D15" s="14" t="n">
        <x:f ca="1">SUMIFS('Base 61x27'!$U$2:$U$1648,'Base 61x27'!$B$2:$B$1648,$A15,'Base 61x27'!$M$2:$M$1648,D$1)</x:f>
        <x:v>57.692307692307686</x:v>
      </x:c>
      <x:c r="E15" s="14" t="n">
        <x:f ca="1">SUMIFS('Base 61x27'!$U$2:$U$1648,'Base 61x27'!$B$2:$B$1648,$A15,'Base 61x27'!$M$2:$M$1648,E$1)</x:f>
        <x:v>57.69230769230769</x:v>
      </x:c>
      <x:c r="F15" s="14" t="n">
        <x:f ca="1">SUMIFS('Base 61x27'!$U$2:$U$1648,'Base 61x27'!$B$2:$B$1648,$A15,'Base 61x27'!$M$2:$M$1648,F$1)</x:f>
        <x:v>41.666666662500006</x:v>
      </x:c>
      <x:c r="G15" s="14" t="n">
        <x:f ca="1">SUMIFS('Base 61x27'!$U$2:$U$1648,'Base 61x27'!$B$2:$B$1648,$A15,'Base 61x27'!$M$2:$M$1648,G$1)</x:f>
        <x:v>48.57371798211539</x:v>
      </x:c>
      <x:c r="H15" s="14" t="n">
        <x:f ca="1">SUMIFS('Base 61x27'!$U$2:$U$1648,'Base 61x27'!$B$2:$B$1648,$A15,'Base 61x27'!$M$2:$M$1648,H$1)</x:f>
        <x:v>23.076923076923077</x:v>
      </x:c>
      <x:c r="I15" s="14" t="n">
        <x:f ca="1">SUMIFS('Base 61x27'!$U$2:$U$1648,'Base 61x27'!$B$2:$B$1648,$A15,'Base 61x27'!$M$2:$M$1648,I$1)</x:f>
        <x:v>23.076923076923077</x:v>
      </x:c>
      <x:c r="J15" s="14" t="n">
        <x:f ca="1">SUMIFS('Base 61x27'!$U$2:$U$1648,'Base 61x27'!$B$2:$B$1648,$A15,'Base 61x27'!$M$2:$M$1648,J$1)</x:f>
        <x:v>50.544871788846145</x:v>
      </x:c>
      <x:c r="K15" s="14" t="n">
        <x:f ca="1">SUMIFS('Base 61x27'!$U$2:$U$1648,'Base 61x27'!$B$2:$B$1648,$A15,'Base 61x27'!$M$2:$M$1648,K$1)</x:f>
        <x:v>49.78632479346154</x:v>
      </x:c>
      <x:c r="L15" s="14" t="n">
        <x:f t="shared" ca="1" si="0">SUM(C15:K15)/9</x:f>
        <x:v>45.10624406794872</x:v>
      </x:c>
      <x:c r="M15" t="n">
        <x:f t="shared" ca="1" si="1">1+COUNTIF($L$2:$L$28,"&gt;"&amp;L15)</x:f>
        <x:v>14</x:v>
      </x:c>
    </x:row>
    <x:row r="16">
      <x:c r="A16" t="s">
        <x:v>69</x:v>
      </x:c>
      <x:c r="B16" t="s">
        <x:v>70</x:v>
      </x:c>
      <x:c r="C16" s="14" t="n">
        <x:f ca="1">SUMIFS('Base 61x27'!$U$2:$U$1648,'Base 61x27'!$B$2:$B$1648,$A16,'Base 61x27'!$M$2:$M$1648,C$1)</x:f>
        <x:v>9.615384615384615</x:v>
      </x:c>
      <x:c r="D16" s="14" t="n">
        <x:f ca="1">SUMIFS('Base 61x27'!$U$2:$U$1648,'Base 61x27'!$B$2:$B$1648,$A16,'Base 61x27'!$M$2:$M$1648,D$1)</x:f>
        <x:v>30.76923076923077</x:v>
      </x:c>
      <x:c r="E16" s="14" t="n">
        <x:f ca="1">SUMIFS('Base 61x27'!$U$2:$U$1648,'Base 61x27'!$B$2:$B$1648,$A16,'Base 61x27'!$M$2:$M$1648,E$1)</x:f>
        <x:v>30.769230769230774</x:v>
      </x:c>
      <x:c r="F16" s="14" t="n">
        <x:f ca="1">SUMIFS('Base 61x27'!$U$2:$U$1648,'Base 61x27'!$B$2:$B$1648,$A16,'Base 61x27'!$M$2:$M$1648,F$1)</x:f>
        <x:v>70.51282050576923</x:v>
      </x:c>
      <x:c r="G16" s="14" t="n">
        <x:f ca="1">SUMIFS('Base 61x27'!$U$2:$U$1648,'Base 61x27'!$B$2:$B$1648,$A16,'Base 61x27'!$M$2:$M$1648,G$1)</x:f>
        <x:v>67.01923081788462</x:v>
      </x:c>
      <x:c r="H16" s="14" t="n">
        <x:f ca="1">SUMIFS('Base 61x27'!$U$2:$U$1648,'Base 61x27'!$B$2:$B$1648,$A16,'Base 61x27'!$M$2:$M$1648,H$1)</x:f>
        <x:v>44.23076923076923</x:v>
      </x:c>
      <x:c r="I16" s="14" t="n">
        <x:f ca="1">SUMIFS('Base 61x27'!$U$2:$U$1648,'Base 61x27'!$B$2:$B$1648,$A16,'Base 61x27'!$M$2:$M$1648,I$1)</x:f>
        <x:v>25.96153846153846</x:v>
      </x:c>
      <x:c r="J16" s="14" t="n">
        <x:f ca="1">SUMIFS('Base 61x27'!$U$2:$U$1648,'Base 61x27'!$B$2:$B$1648,$A16,'Base 61x27'!$M$2:$M$1648,J$1)</x:f>
        <x:v>71.62660255846156</x:v>
      </x:c>
      <x:c r="K16" s="14" t="n">
        <x:f ca="1">SUMIFS('Base 61x27'!$U$2:$U$1648,'Base 61x27'!$B$2:$B$1648,$A16,'Base 61x27'!$M$2:$M$1648,K$1)</x:f>
        <x:v>54.05982906423077</x:v>
      </x:c>
      <x:c r="L16" s="14" t="n">
        <x:f t="shared" ca="1" si="0">SUM(C16:K16)/9</x:f>
        <x:v>44.95162631027778</x:v>
      </x:c>
      <x:c r="M16" t="n">
        <x:f t="shared" ca="1" si="1">1+COUNTIF($L$2:$L$28,"&gt;"&amp;L16)</x:f>
        <x:v>15</x:v>
      </x:c>
    </x:row>
    <x:row r="17">
      <x:c r="A17" t="s">
        <x:v>61</x:v>
      </x:c>
      <x:c r="B17" t="s">
        <x:v>62</x:v>
      </x:c>
      <x:c r="C17" s="14" t="n">
        <x:f ca="1">SUMIFS('Base 61x27'!$U$2:$U$1648,'Base 61x27'!$B$2:$B$1648,$A17,'Base 61x27'!$M$2:$M$1648,C$1)</x:f>
        <x:v>55.769230769230774</x:v>
      </x:c>
      <x:c r="D17" s="14" t="n">
        <x:f ca="1">SUMIFS('Base 61x27'!$U$2:$U$1648,'Base 61x27'!$B$2:$B$1648,$A17,'Base 61x27'!$M$2:$M$1648,D$1)</x:f>
        <x:v>40.38461538461539</x:v>
      </x:c>
      <x:c r="E17" s="14" t="n">
        <x:f ca="1">SUMIFS('Base 61x27'!$U$2:$U$1648,'Base 61x27'!$B$2:$B$1648,$A17,'Base 61x27'!$M$2:$M$1648,E$1)</x:f>
        <x:v>34.61538461538462</x:v>
      </x:c>
      <x:c r="F17" s="14" t="n">
        <x:f ca="1">SUMIFS('Base 61x27'!$U$2:$U$1648,'Base 61x27'!$B$2:$B$1648,$A17,'Base 61x27'!$M$2:$M$1648,F$1)</x:f>
        <x:v>34.61538461192308</x:v>
      </x:c>
      <x:c r="G17" s="14" t="n">
        <x:f ca="1">SUMIFS('Base 61x27'!$U$2:$U$1648,'Base 61x27'!$B$2:$B$1648,$A17,'Base 61x27'!$M$2:$M$1648,G$1)</x:f>
        <x:v>55.78525644865385</x:v>
      </x:c>
      <x:c r="H17" s="14" t="n">
        <x:f ca="1">SUMIFS('Base 61x27'!$U$2:$U$1648,'Base 61x27'!$B$2:$B$1648,$A17,'Base 61x27'!$M$2:$M$1648,H$1)</x:f>
        <x:v>48.07692307692307</x:v>
      </x:c>
      <x:c r="I17" s="14" t="n">
        <x:f ca="1">SUMIFS('Base 61x27'!$U$2:$U$1648,'Base 61x27'!$B$2:$B$1648,$A17,'Base 61x27'!$M$2:$M$1648,I$1)</x:f>
        <x:v>46.15384615384616</x:v>
      </x:c>
      <x:c r="J17" s="14" t="n">
        <x:f ca="1">SUMIFS('Base 61x27'!$U$2:$U$1648,'Base 61x27'!$B$2:$B$1648,$A17,'Base 61x27'!$M$2:$M$1648,J$1)</x:f>
        <x:v>36.05769230269231</x:v>
      </x:c>
      <x:c r="K17" s="14" t="n">
        <x:f ca="1">SUMIFS('Base 61x27'!$U$2:$U$1648,'Base 61x27'!$B$2:$B$1648,$A17,'Base 61x27'!$M$2:$M$1648,K$1)</x:f>
        <x:v>45.940170943846155</x:v>
      </x:c>
      <x:c r="L17" s="14" t="n">
        <x:f t="shared" ca="1" si="0">SUM(C17:K17)/9</x:f>
        <x:v>44.155389367457275</x:v>
      </x:c>
      <x:c r="M17" t="n">
        <x:f t="shared" ca="1" si="1">1+COUNTIF($L$2:$L$28,"&gt;"&amp;L17)</x:f>
        <x:v>16</x:v>
      </x:c>
    </x:row>
    <x:row r="18">
      <x:c r="A18" t="s">
        <x:v>93</x:v>
      </x:c>
      <x:c r="B18" t="s">
        <x:v>94</x:v>
      </x:c>
      <x:c r="C18" s="14" t="n">
        <x:f ca="1">SUMIFS('Base 61x27'!$U$2:$U$1648,'Base 61x27'!$B$2:$B$1648,$A18,'Base 61x27'!$M$2:$M$1648,C$1)</x:f>
        <x:v>52.88461538461539</x:v>
      </x:c>
      <x:c r="D18" s="14" t="n">
        <x:f ca="1">SUMIFS('Base 61x27'!$U$2:$U$1648,'Base 61x27'!$B$2:$B$1648,$A18,'Base 61x27'!$M$2:$M$1648,D$1)</x:f>
        <x:v>46.15384615384615</x:v>
      </x:c>
      <x:c r="E18" s="14" t="n">
        <x:f ca="1">SUMIFS('Base 61x27'!$U$2:$U$1648,'Base 61x27'!$B$2:$B$1648,$A18,'Base 61x27'!$M$2:$M$1648,E$1)</x:f>
        <x:v>44.230769230769226</x:v>
      </x:c>
      <x:c r="F18" s="14" t="n">
        <x:f ca="1">SUMIFS('Base 61x27'!$U$2:$U$1648,'Base 61x27'!$B$2:$B$1648,$A18,'Base 61x27'!$M$2:$M$1648,F$1)</x:f>
        <x:v>39.95726495326923</x:v>
      </x:c>
      <x:c r="G18" s="14" t="n">
        <x:f ca="1">SUMIFS('Base 61x27'!$U$2:$U$1648,'Base 61x27'!$B$2:$B$1648,$A18,'Base 61x27'!$M$2:$M$1648,G$1)</x:f>
        <x:v>53.4455128575</x:v>
      </x:c>
      <x:c r="H18" s="14" t="n">
        <x:f ca="1">SUMIFS('Base 61x27'!$U$2:$U$1648,'Base 61x27'!$B$2:$B$1648,$A18,'Base 61x27'!$M$2:$M$1648,H$1)</x:f>
        <x:v>44.230769230769226</x:v>
      </x:c>
      <x:c r="I18" s="14" t="n">
        <x:f ca="1">SUMIFS('Base 61x27'!$U$2:$U$1648,'Base 61x27'!$B$2:$B$1648,$A18,'Base 61x27'!$M$2:$M$1648,I$1)</x:f>
        <x:v>48.07692307692308</x:v>
      </x:c>
      <x:c r="J18" s="14" t="n">
        <x:f ca="1">SUMIFS('Base 61x27'!$U$2:$U$1648,'Base 61x27'!$B$2:$B$1648,$A18,'Base 61x27'!$M$2:$M$1648,J$1)</x:f>
        <x:v>28.55769230423077</x:v>
      </x:c>
      <x:c r="K18" s="14" t="n">
        <x:f ca="1">SUMIFS('Base 61x27'!$U$2:$U$1648,'Base 61x27'!$B$2:$B$1648,$A18,'Base 61x27'!$M$2:$M$1648,K$1)</x:f>
        <x:v>35.256410259230776</x:v>
      </x:c>
      <x:c r="L18" s="14" t="n">
        <x:f t="shared" ca="1" si="0">SUM(C18:K18)/9</x:f>
        <x:v>43.6437559390171</x:v>
      </x:c>
      <x:c r="M18" t="n">
        <x:f t="shared" ca="1" si="1">1+COUNTIF($L$2:$L$28,"&gt;"&amp;L18)</x:f>
        <x:v>18</x:v>
      </x:c>
    </x:row>
    <x:row r="19">
      <x:c r="A19" t="s">
        <x:v>97</x:v>
      </x:c>
      <x:c r="B19" t="s">
        <x:v>98</x:v>
      </x:c>
      <x:c r="C19" s="14" t="n">
        <x:f ca="1">SUMIFS('Base 61x27'!$U$2:$U$1648,'Base 61x27'!$B$2:$B$1648,$A19,'Base 61x27'!$M$2:$M$1648,C$1)</x:f>
        <x:v>39.42307692307693</x:v>
      </x:c>
      <x:c r="D19" s="14" t="n">
        <x:f ca="1">SUMIFS('Base 61x27'!$U$2:$U$1648,'Base 61x27'!$B$2:$B$1648,$A19,'Base 61x27'!$M$2:$M$1648,D$1)</x:f>
        <x:v>19.230769230769234</x:v>
      </x:c>
      <x:c r="E19" s="14" t="n">
        <x:f ca="1">SUMIFS('Base 61x27'!$U$2:$U$1648,'Base 61x27'!$B$2:$B$1648,$A19,'Base 61x27'!$M$2:$M$1648,E$1)</x:f>
        <x:v>30.76923076923077</x:v>
      </x:c>
      <x:c r="F19" s="14" t="n">
        <x:f ca="1">SUMIFS('Base 61x27'!$U$2:$U$1648,'Base 61x27'!$B$2:$B$1648,$A19,'Base 61x27'!$M$2:$M$1648,F$1)</x:f>
        <x:v>67.09401708730768</x:v>
      </x:c>
      <x:c r="G19" s="14" t="n">
        <x:f ca="1">SUMIFS('Base 61x27'!$U$2:$U$1648,'Base 61x27'!$B$2:$B$1648,$A19,'Base 61x27'!$M$2:$M$1648,G$1)</x:f>
        <x:v>28.525641046730772</x:v>
      </x:c>
      <x:c r="H19" s="14" t="n">
        <x:f ca="1">SUMIFS('Base 61x27'!$U$2:$U$1648,'Base 61x27'!$B$2:$B$1648,$A19,'Base 61x27'!$M$2:$M$1648,H$1)</x:f>
        <x:v>40.38461538461539</x:v>
      </x:c>
      <x:c r="I19" s="14" t="n">
        <x:f ca="1">SUMIFS('Base 61x27'!$U$2:$U$1648,'Base 61x27'!$B$2:$B$1648,$A19,'Base 61x27'!$M$2:$M$1648,I$1)</x:f>
        <x:v>90.38461538461539</x:v>
      </x:c>
      <x:c r="J19" s="14" t="n">
        <x:f ca="1">SUMIFS('Base 61x27'!$U$2:$U$1648,'Base 61x27'!$B$2:$B$1648,$A19,'Base 61x27'!$M$2:$M$1648,J$1)</x:f>
        <x:v>41.698717945384615</x:v>
      </x:c>
      <x:c r="K19" s="14" t="n">
        <x:f ca="1">SUMIFS('Base 61x27'!$U$2:$U$1648,'Base 61x27'!$B$2:$B$1648,$A19,'Base 61x27'!$M$2:$M$1648,K$1)</x:f>
        <x:v>36.111111112692306</x:v>
      </x:c>
      <x:c r="L19" s="14" t="n">
        <x:f t="shared" ca="1" si="0">SUM(C19:K19)/9</x:f>
        <x:v>43.73575498715812</x:v>
      </x:c>
      <x:c r="M19" t="n">
        <x:f t="shared" ca="1" si="1">1+COUNTIF($L$2:$L$28,"&gt;"&amp;L19)</x:f>
        <x:v>17</x:v>
      </x:c>
    </x:row>
    <x:row r="20">
      <x:c r="A20" t="s">
        <x:v>107</x:v>
      </x:c>
      <x:c r="B20" t="s">
        <x:v>108</x:v>
      </x:c>
      <x:c r="C20" s="14" t="n">
        <x:f ca="1">SUMIFS('Base 61x27'!$U$2:$U$1648,'Base 61x27'!$B$2:$B$1648,$A20,'Base 61x27'!$M$2:$M$1648,C$1)</x:f>
        <x:v>14.423076923076923</x:v>
      </x:c>
      <x:c r="D20" s="14" t="n">
        <x:f ca="1">SUMIFS('Base 61x27'!$U$2:$U$1648,'Base 61x27'!$B$2:$B$1648,$A20,'Base 61x27'!$M$2:$M$1648,D$1)</x:f>
        <x:v>50</x:v>
      </x:c>
      <x:c r="E20" s="14" t="n">
        <x:f ca="1">SUMIFS('Base 61x27'!$U$2:$U$1648,'Base 61x27'!$B$2:$B$1648,$A20,'Base 61x27'!$M$2:$M$1648,E$1)</x:f>
        <x:v>17.30769230769231</x:v>
      </x:c>
      <x:c r="F20" s="14" t="n">
        <x:f ca="1">SUMIFS('Base 61x27'!$U$2:$U$1648,'Base 61x27'!$B$2:$B$1648,$A20,'Base 61x27'!$M$2:$M$1648,F$1)</x:f>
        <x:v>41.02564102153846</x:v>
      </x:c>
      <x:c r="G20" s="14" t="n">
        <x:f ca="1">SUMIFS('Base 61x27'!$U$2:$U$1648,'Base 61x27'!$B$2:$B$1648,$A20,'Base 61x27'!$M$2:$M$1648,G$1)</x:f>
        <x:v>22.564102580192316</x:v>
      </x:c>
      <x:c r="H20" s="14" t="n">
        <x:f ca="1">SUMIFS('Base 61x27'!$U$2:$U$1648,'Base 61x27'!$B$2:$B$1648,$A20,'Base 61x27'!$M$2:$M$1648,H$1)</x:f>
        <x:v>61.53846153846154</x:v>
      </x:c>
      <x:c r="I20" s="14" t="n">
        <x:f ca="1">SUMIFS('Base 61x27'!$U$2:$U$1648,'Base 61x27'!$B$2:$B$1648,$A20,'Base 61x27'!$M$2:$M$1648,I$1)</x:f>
        <x:v>90.38461538461539</x:v>
      </x:c>
      <x:c r="J20" s="14" t="n">
        <x:f ca="1">SUMIFS('Base 61x27'!$U$2:$U$1648,'Base 61x27'!$B$2:$B$1648,$A20,'Base 61x27'!$M$2:$M$1648,J$1)</x:f>
        <x:v>21.458333330576927</x:v>
      </x:c>
      <x:c r="K20" s="14" t="n">
        <x:f ca="1">SUMIFS('Base 61x27'!$U$2:$U$1648,'Base 61x27'!$B$2:$B$1648,$A20,'Base 61x27'!$M$2:$M$1648,K$1)</x:f>
        <x:v>49.35897436076923</x:v>
      </x:c>
      <x:c r="L20" s="14" t="n">
        <x:f t="shared" ca="1" si="0">SUM(C20:K20)/9</x:f>
        <x:v>40.89565527188035</x:v>
      </x:c>
      <x:c r="M20" t="n">
        <x:f t="shared" ca="1" si="1">1+COUNTIF($L$2:$L$28,"&gt;"&amp;L20)</x:f>
        <x:v>19</x:v>
      </x:c>
    </x:row>
    <x:row r="21">
      <x:c r="A21" t="s">
        <x:v>87</x:v>
      </x:c>
      <x:c r="B21" t="s">
        <x:v>88</x:v>
      </x:c>
      <x:c r="C21" s="14" t="n">
        <x:f ca="1">SUMIFS('Base 61x27'!$U$2:$U$1648,'Base 61x27'!$B$2:$B$1648,$A21,'Base 61x27'!$M$2:$M$1648,C$1)</x:f>
        <x:v>38.46153846153846</x:v>
      </x:c>
      <x:c r="D21" s="14" t="n">
        <x:f ca="1">SUMIFS('Base 61x27'!$U$2:$U$1648,'Base 61x27'!$B$2:$B$1648,$A21,'Base 61x27'!$M$2:$M$1648,D$1)</x:f>
        <x:v>23.076923076923077</x:v>
      </x:c>
      <x:c r="E21" s="14" t="n">
        <x:f ca="1">SUMIFS('Base 61x27'!$U$2:$U$1648,'Base 61x27'!$B$2:$B$1648,$A21,'Base 61x27'!$M$2:$M$1648,E$1)</x:f>
        <x:v>50</x:v>
      </x:c>
      <x:c r="F21" s="14" t="n">
        <x:f ca="1">SUMIFS('Base 61x27'!$U$2:$U$1648,'Base 61x27'!$B$2:$B$1648,$A21,'Base 61x27'!$M$2:$M$1648,F$1)</x:f>
        <x:v>68.80341879653845</x:v>
      </x:c>
      <x:c r="G21" s="14" t="n">
        <x:f ca="1">SUMIFS('Base 61x27'!$U$2:$U$1648,'Base 61x27'!$B$2:$B$1648,$A21,'Base 61x27'!$M$2:$M$1648,G$1)</x:f>
        <x:v>43.55769234</x:v>
      </x:c>
      <x:c r="H21" s="14" t="n">
        <x:f ca="1">SUMIFS('Base 61x27'!$U$2:$U$1648,'Base 61x27'!$B$2:$B$1648,$A21,'Base 61x27'!$M$2:$M$1648,H$1)</x:f>
        <x:v>9.615384615384615</x:v>
      </x:c>
      <x:c r="I21" s="14" t="n">
        <x:f ca="1">SUMIFS('Base 61x27'!$U$2:$U$1648,'Base 61x27'!$B$2:$B$1648,$A21,'Base 61x27'!$M$2:$M$1648,I$1)</x:f>
        <x:v>9.615384615384615</x:v>
      </x:c>
      <x:c r="J21" s="14" t="n">
        <x:f ca="1">SUMIFS('Base 61x27'!$U$2:$U$1648,'Base 61x27'!$B$2:$B$1648,$A21,'Base 61x27'!$M$2:$M$1648,J$1)</x:f>
        <x:v>62.26762819769231</x:v>
      </x:c>
      <x:c r="K21" s="14" t="n">
        <x:f ca="1">SUMIFS('Base 61x27'!$U$2:$U$1648,'Base 61x27'!$B$2:$B$1648,$A21,'Base 61x27'!$M$2:$M$1648,K$1)</x:f>
        <x:v>43.80341880730769</x:v>
      </x:c>
      <x:c r="L21" s="14" t="n">
        <x:f t="shared" ca="1" si="0">SUM(C21:K21)/9</x:f>
        <x:v>38.80015432341881</x:v>
      </x:c>
      <x:c r="M21" t="n">
        <x:f t="shared" ca="1" si="1">1+COUNTIF($L$2:$L$28,"&gt;"&amp;L21)</x:f>
        <x:v>20</x:v>
      </x:c>
    </x:row>
    <x:row r="22">
      <x:c r="A22" t="s">
        <x:v>99</x:v>
      </x:c>
      <x:c r="B22" t="s">
        <x:v>100</x:v>
      </x:c>
      <x:c r="C22" s="14" t="n">
        <x:f ca="1">SUMIFS('Base 61x27'!$U$2:$U$1648,'Base 61x27'!$B$2:$B$1648,$A22,'Base 61x27'!$M$2:$M$1648,C$1)</x:f>
        <x:v>38.46153846153846</x:v>
      </x:c>
      <x:c r="D22" s="14" t="n">
        <x:f ca="1">SUMIFS('Base 61x27'!$U$2:$U$1648,'Base 61x27'!$B$2:$B$1648,$A22,'Base 61x27'!$M$2:$M$1648,D$1)</x:f>
        <x:v>11.538461538461538</x:v>
      </x:c>
      <x:c r="E22" s="14" t="n">
        <x:f ca="1">SUMIFS('Base 61x27'!$U$2:$U$1648,'Base 61x27'!$B$2:$B$1648,$A22,'Base 61x27'!$M$2:$M$1648,E$1)</x:f>
        <x:v>19.23076923076923</x:v>
      </x:c>
      <x:c r="F22" s="14" t="n">
        <x:f ca="1">SUMIFS('Base 61x27'!$U$2:$U$1648,'Base 61x27'!$B$2:$B$1648,$A22,'Base 61x27'!$M$2:$M$1648,F$1)</x:f>
        <x:v>44.65811965365384</x:v>
      </x:c>
      <x:c r="G22" s="14" t="n">
        <x:f ca="1">SUMIFS('Base 61x27'!$U$2:$U$1648,'Base 61x27'!$B$2:$B$1648,$A22,'Base 61x27'!$M$2:$M$1648,G$1)</x:f>
        <x:v>51.233974394038476</x:v>
      </x:c>
      <x:c r="H22" s="14" t="n">
        <x:f ca="1">SUMIFS('Base 61x27'!$U$2:$U$1648,'Base 61x27'!$B$2:$B$1648,$A22,'Base 61x27'!$M$2:$M$1648,H$1)</x:f>
        <x:v>19.23076923076923</x:v>
      </x:c>
      <x:c r="I22" s="14" t="n">
        <x:f ca="1">SUMIFS('Base 61x27'!$U$2:$U$1648,'Base 61x27'!$B$2:$B$1648,$A22,'Base 61x27'!$M$2:$M$1648,I$1)</x:f>
        <x:v>41.34615384615384</x:v>
      </x:c>
      <x:c r="J22" s="14" t="n">
        <x:f ca="1">SUMIFS('Base 61x27'!$U$2:$U$1648,'Base 61x27'!$B$2:$B$1648,$A22,'Base 61x27'!$M$2:$M$1648,J$1)</x:f>
        <x:v>45.77724358538462</x:v>
      </x:c>
      <x:c r="K22" s="14" t="n">
        <x:f ca="1">SUMIFS('Base 61x27'!$U$2:$U$1648,'Base 61x27'!$B$2:$B$1648,$A22,'Base 61x27'!$M$2:$M$1648,K$1)</x:f>
        <x:v>50.00000000615384</x:v>
      </x:c>
      <x:c r="L22" s="14" t="n">
        <x:f t="shared" ca="1" si="0">SUM(C22:K22)/9</x:f>
        <x:v>35.71966999410256</x:v>
      </x:c>
      <x:c r="M22" t="n">
        <x:f t="shared" ca="1" si="1">1+COUNTIF($L$2:$L$28,"&gt;"&amp;L22)</x:f>
        <x:v>21</x:v>
      </x:c>
    </x:row>
    <x:row r="23">
      <x:c r="A23" t="s">
        <x:v>81</x:v>
      </x:c>
      <x:c r="B23" t="s">
        <x:v>82</x:v>
      </x:c>
      <x:c r="C23" s="14" t="n">
        <x:f ca="1">SUMIFS('Base 61x27'!$U$2:$U$1648,'Base 61x27'!$B$2:$B$1648,$A23,'Base 61x27'!$M$2:$M$1648,C$1)</x:f>
        <x:v>14.423076923076923</x:v>
      </x:c>
      <x:c r="D23" s="14" t="n">
        <x:f ca="1">SUMIFS('Base 61x27'!$U$2:$U$1648,'Base 61x27'!$B$2:$B$1648,$A23,'Base 61x27'!$M$2:$M$1648,D$1)</x:f>
        <x:v>26.923076923076923</x:v>
      </x:c>
      <x:c r="E23" s="14" t="n">
        <x:f ca="1">SUMIFS('Base 61x27'!$U$2:$U$1648,'Base 61x27'!$B$2:$B$1648,$A23,'Base 61x27'!$M$2:$M$1648,E$1)</x:f>
        <x:v>5.769230769230769</x:v>
      </x:c>
      <x:c r="F23" s="14" t="n">
        <x:f ca="1">SUMIFS('Base 61x27'!$U$2:$U$1648,'Base 61x27'!$B$2:$B$1648,$A23,'Base 61x27'!$M$2:$M$1648,F$1)</x:f>
        <x:v>35.470085466538464</x:v>
      </x:c>
      <x:c r="G23" s="14" t="n">
        <x:f ca="1">SUMIFS('Base 61x27'!$U$2:$U$1648,'Base 61x27'!$B$2:$B$1648,$A23,'Base 61x27'!$M$2:$M$1648,G$1)</x:f>
        <x:v>33.20512822807692</x:v>
      </x:c>
      <x:c r="H23" s="14" t="n">
        <x:f ca="1">SUMIFS('Base 61x27'!$U$2:$U$1648,'Base 61x27'!$B$2:$B$1648,$A23,'Base 61x27'!$M$2:$M$1648,H$1)</x:f>
        <x:v>63.46153846153846</x:v>
      </x:c>
      <x:c r="I23" s="14" t="n">
        <x:f ca="1">SUMIFS('Base 61x27'!$U$2:$U$1648,'Base 61x27'!$B$2:$B$1648,$A23,'Base 61x27'!$M$2:$M$1648,I$1)</x:f>
        <x:v>44.230769230769226</x:v>
      </x:c>
      <x:c r="J23" s="14" t="n">
        <x:f ca="1">SUMIFS('Base 61x27'!$U$2:$U$1648,'Base 61x27'!$B$2:$B$1648,$A23,'Base 61x27'!$M$2:$M$1648,J$1)</x:f>
        <x:v>17.580128201538464</x:v>
      </x:c>
      <x:c r="K23" s="14" t="n">
        <x:f ca="1">SUMIFS('Base 61x27'!$U$2:$U$1648,'Base 61x27'!$B$2:$B$1648,$A23,'Base 61x27'!$M$2:$M$1648,K$1)</x:f>
        <x:v>36.32478632769231</x:v>
      </x:c>
      <x:c r="L23" s="14" t="n">
        <x:f t="shared" ca="1" si="0">SUM(C23:K23)/9</x:f>
        <x:v>30.820868947948718</x:v>
      </x:c>
      <x:c r="M23" t="n">
        <x:f t="shared" ca="1" si="1">1+COUNTIF($L$2:$L$28,"&gt;"&amp;L23)</x:f>
        <x:v>22</x:v>
      </x:c>
    </x:row>
    <x:row r="24">
      <x:c r="A24" t="s">
        <x:v>79</x:v>
      </x:c>
      <x:c r="B24" t="s">
        <x:v>80</x:v>
      </x:c>
      <x:c r="C24" s="14" t="n">
        <x:f ca="1">SUMIFS('Base 61x27'!$U$2:$U$1648,'Base 61x27'!$B$2:$B$1648,$A24,'Base 61x27'!$M$2:$M$1648,C$1)</x:f>
        <x:v>21.153846153846153</x:v>
      </x:c>
      <x:c r="D24" s="14" t="n">
        <x:f ca="1">SUMIFS('Base 61x27'!$U$2:$U$1648,'Base 61x27'!$B$2:$B$1648,$A24,'Base 61x27'!$M$2:$M$1648,D$1)</x:f>
        <x:v>15.384615384615385</x:v>
      </x:c>
      <x:c r="E24" s="14" t="n">
        <x:f ca="1">SUMIFS('Base 61x27'!$U$2:$U$1648,'Base 61x27'!$B$2:$B$1648,$A24,'Base 61x27'!$M$2:$M$1648,E$1)</x:f>
        <x:v>30.76923076923077</x:v>
      </x:c>
      <x:c r="F24" s="14" t="n">
        <x:f ca="1">SUMIFS('Base 61x27'!$U$2:$U$1648,'Base 61x27'!$B$2:$B$1648,$A24,'Base 61x27'!$M$2:$M$1648,F$1)</x:f>
        <x:v>39.10256409865385</x:v>
      </x:c>
      <x:c r="G24" s="14" t="n">
        <x:f ca="1">SUMIFS('Base 61x27'!$U$2:$U$1648,'Base 61x27'!$B$2:$B$1648,$A24,'Base 61x27'!$M$2:$M$1648,G$1)</x:f>
        <x:v>27.62820514788462</x:v>
      </x:c>
      <x:c r="H24" s="14" t="n">
        <x:f ca="1">SUMIFS('Base 61x27'!$U$2:$U$1648,'Base 61x27'!$B$2:$B$1648,$A24,'Base 61x27'!$M$2:$M$1648,H$1)</x:f>
        <x:v>9.615384615384617</x:v>
      </x:c>
      <x:c r="I24" s="14" t="n">
        <x:f ca="1">SUMIFS('Base 61x27'!$U$2:$U$1648,'Base 61x27'!$B$2:$B$1648,$A24,'Base 61x27'!$M$2:$M$1648,I$1)</x:f>
        <x:v>48.07692307692308</x:v>
      </x:c>
      <x:c r="J24" s="14" t="n">
        <x:f ca="1">SUMIFS('Base 61x27'!$U$2:$U$1648,'Base 61x27'!$B$2:$B$1648,$A24,'Base 61x27'!$M$2:$M$1648,J$1)</x:f>
        <x:v>21.70673076692308</x:v>
      </x:c>
      <x:c r="K24" s="14" t="n">
        <x:f ca="1">SUMIFS('Base 61x27'!$U$2:$U$1648,'Base 61x27'!$B$2:$B$1648,$A24,'Base 61x27'!$M$2:$M$1648,K$1)</x:f>
        <x:v>63.24786325173078</x:v>
      </x:c>
      <x:c r="L24" s="14" t="n">
        <x:f t="shared" ca="1" si="0">SUM(C24:K24)/9</x:f>
        <x:v>30.74281814057692</x:v>
      </x:c>
      <x:c r="M24" t="n">
        <x:f t="shared" ca="1" si="1">1+COUNTIF($L$2:$L$28,"&gt;"&amp;L24)</x:f>
        <x:v>23</x:v>
      </x:c>
    </x:row>
    <x:row r="25">
      <x:c r="A25" t="s">
        <x:v>101</x:v>
      </x:c>
      <x:c r="B25" t="s">
        <x:v>102</x:v>
      </x:c>
      <x:c r="C25" s="14" t="n">
        <x:f ca="1">SUMIFS('Base 61x27'!$U$2:$U$1648,'Base 61x27'!$B$2:$B$1648,$A25,'Base 61x27'!$M$2:$M$1648,C$1)</x:f>
        <x:v>26.923076923076923</x:v>
      </x:c>
      <x:c r="D25" s="14" t="n">
        <x:f ca="1">SUMIFS('Base 61x27'!$U$2:$U$1648,'Base 61x27'!$B$2:$B$1648,$A25,'Base 61x27'!$M$2:$M$1648,D$1)</x:f>
        <x:v>34.61538461538461</x:v>
      </x:c>
      <x:c r="E25" s="14" t="n">
        <x:f ca="1">SUMIFS('Base 61x27'!$U$2:$U$1648,'Base 61x27'!$B$2:$B$1648,$A25,'Base 61x27'!$M$2:$M$1648,E$1)</x:f>
        <x:v>26.923076923076923</x:v>
      </x:c>
      <x:c r="F25" s="14" t="n">
        <x:f ca="1">SUMIFS('Base 61x27'!$U$2:$U$1648,'Base 61x27'!$B$2:$B$1648,$A25,'Base 61x27'!$M$2:$M$1648,F$1)</x:f>
        <x:v>6.410256409615386</x:v>
      </x:c>
      <x:c r="G25" s="14" t="n">
        <x:f ca="1">SUMIFS('Base 61x27'!$U$2:$U$1648,'Base 61x27'!$B$2:$B$1648,$A25,'Base 61x27'!$M$2:$M$1648,G$1)</x:f>
        <x:v>12.307692314807696</x:v>
      </x:c>
      <x:c r="H25" s="14" t="n">
        <x:f ca="1">SUMIFS('Base 61x27'!$U$2:$U$1648,'Base 61x27'!$B$2:$B$1648,$A25,'Base 61x27'!$M$2:$M$1648,H$1)</x:f>
        <x:v>63.46153846153847</x:v>
      </x:c>
      <x:c r="I25" s="14" t="n">
        <x:f ca="1">SUMIFS('Base 61x27'!$U$2:$U$1648,'Base 61x27'!$B$2:$B$1648,$A25,'Base 61x27'!$M$2:$M$1648,I$1)</x:f>
        <x:v>38.46153846153846</x:v>
      </x:c>
      <x:c r="J25" s="14" t="n">
        <x:f ca="1">SUMIFS('Base 61x27'!$U$2:$U$1648,'Base 61x27'!$B$2:$B$1648,$A25,'Base 61x27'!$M$2:$M$1648,J$1)</x:f>
        <x:v>11.682692306538462</x:v>
      </x:c>
      <x:c r="K25" s="14" t="n">
        <x:f ca="1">SUMIFS('Base 61x27'!$U$2:$U$1648,'Base 61x27'!$B$2:$B$1648,$A25,'Base 61x27'!$M$2:$M$1648,K$1)</x:f>
        <x:v>44.44444444807693</x:v>
      </x:c>
      <x:c r="L25" s="14" t="n">
        <x:f t="shared" ca="1" si="0">SUM(C25:K25)/9</x:f>
        <x:v>29.469966762628204</x:v>
      </x:c>
      <x:c r="M25" t="n">
        <x:f t="shared" ca="1" si="1">1+COUNTIF($L$2:$L$28,"&gt;"&amp;L25)</x:f>
        <x:v>24</x:v>
      </x:c>
    </x:row>
    <x:row r="26">
      <x:c r="A26" t="s">
        <x:v>91</x:v>
      </x:c>
      <x:c r="B26" t="s">
        <x:v>92</x:v>
      </x:c>
      <x:c r="C26" s="14" t="n">
        <x:f ca="1">SUMIFS('Base 61x27'!$U$2:$U$1648,'Base 61x27'!$B$2:$B$1648,$A26,'Base 61x27'!$M$2:$M$1648,C$1)</x:f>
        <x:v>2.8846153846153846</x:v>
      </x:c>
      <x:c r="D26" s="14" t="n">
        <x:f ca="1">SUMIFS('Base 61x27'!$U$2:$U$1648,'Base 61x27'!$B$2:$B$1648,$A26,'Base 61x27'!$M$2:$M$1648,D$1)</x:f>
        <x:v>7.6923076923076925</x:v>
      </x:c>
      <x:c r="E26" s="14" t="n">
        <x:f ca="1">SUMIFS('Base 61x27'!$U$2:$U$1648,'Base 61x27'!$B$2:$B$1648,$A26,'Base 61x27'!$M$2:$M$1648,E$1)</x:f>
        <x:v>11.538461538461538</x:v>
      </x:c>
      <x:c r="F26" s="14" t="n">
        <x:f ca="1">SUMIFS('Base 61x27'!$U$2:$U$1648,'Base 61x27'!$B$2:$B$1648,$A26,'Base 61x27'!$M$2:$M$1648,F$1)</x:f>
        <x:v>37.60683760307692</x:v>
      </x:c>
      <x:c r="G26" s="14" t="n">
        <x:f ca="1">SUMIFS('Base 61x27'!$U$2:$U$1648,'Base 61x27'!$B$2:$B$1648,$A26,'Base 61x27'!$M$2:$M$1648,G$1)</x:f>
        <x:v>19.51923078365385</x:v>
      </x:c>
      <x:c r="H26" s="14" t="n">
        <x:f ca="1">SUMIFS('Base 61x27'!$U$2:$U$1648,'Base 61x27'!$B$2:$B$1648,$A26,'Base 61x27'!$M$2:$M$1648,H$1)</x:f>
        <x:v>32.692307692307686</x:v>
      </x:c>
      <x:c r="I26" s="14" t="n">
        <x:f ca="1">SUMIFS('Base 61x27'!$U$2:$U$1648,'Base 61x27'!$B$2:$B$1648,$A26,'Base 61x27'!$M$2:$M$1648,I$1)</x:f>
        <x:v>11.53846153846154</x:v>
      </x:c>
      <x:c r="J26" s="14" t="n">
        <x:f ca="1">SUMIFS('Base 61x27'!$U$2:$U$1648,'Base 61x27'!$B$2:$B$1648,$A26,'Base 61x27'!$M$2:$M$1648,J$1)</x:f>
        <x:v>54.423076918461554</x:v>
      </x:c>
      <x:c r="K26" s="14" t="n">
        <x:f ca="1">SUMIFS('Base 61x27'!$U$2:$U$1648,'Base 61x27'!$B$2:$B$1648,$A26,'Base 61x27'!$M$2:$M$1648,K$1)</x:f>
        <x:v>44.87179487673077</x:v>
      </x:c>
      <x:c r="L26" s="14" t="n">
        <x:f t="shared" ca="1" si="0">SUM(C26:K26)/9</x:f>
        <x:v>24.751899336452993</x:v>
      </x:c>
      <x:c r="M26" t="n">
        <x:f t="shared" ca="1" si="1">1+COUNTIF($L$2:$L$28,"&gt;"&amp;L26)</x:f>
        <x:v>25</x:v>
      </x:c>
    </x:row>
    <x:row r="27">
      <x:c r="A27" t="s">
        <x:v>71</x:v>
      </x:c>
      <x:c r="B27" t="s">
        <x:v>72</x:v>
      </x:c>
      <x:c r="C27" s="14" t="n">
        <x:f ca="1">SUMIFS('Base 61x27'!$U$2:$U$1648,'Base 61x27'!$B$2:$B$1648,$A27,'Base 61x27'!$M$2:$M$1648,C$1)</x:f>
        <x:v>15.384615384615385</x:v>
      </x:c>
      <x:c r="D27" s="14" t="n">
        <x:f ca="1">SUMIFS('Base 61x27'!$U$2:$U$1648,'Base 61x27'!$B$2:$B$1648,$A27,'Base 61x27'!$M$2:$M$1648,D$1)</x:f>
        <x:v>0</x:v>
      </x:c>
      <x:c r="E27" s="14" t="n">
        <x:f ca="1">SUMIFS('Base 61x27'!$U$2:$U$1648,'Base 61x27'!$B$2:$B$1648,$A27,'Base 61x27'!$M$2:$M$1648,E$1)</x:f>
        <x:v>11.538461538461538</x:v>
      </x:c>
      <x:c r="F27" s="14" t="n">
        <x:f ca="1">SUMIFS('Base 61x27'!$U$2:$U$1648,'Base 61x27'!$B$2:$B$1648,$A27,'Base 61x27'!$M$2:$M$1648,F$1)</x:f>
        <x:v>28.418803415961538</x:v>
      </x:c>
      <x:c r="G27" s="14" t="n">
        <x:f ca="1">SUMIFS('Base 61x27'!$U$2:$U$1648,'Base 61x27'!$B$2:$B$1648,$A27,'Base 61x27'!$M$2:$M$1648,G$1)</x:f>
        <x:v>40.28846156730769</x:v>
      </x:c>
      <x:c r="H27" s="14" t="n">
        <x:f ca="1">SUMIFS('Base 61x27'!$U$2:$U$1648,'Base 61x27'!$B$2:$B$1648,$A27,'Base 61x27'!$M$2:$M$1648,H$1)</x:f>
        <x:v>23.076923076923077</x:v>
      </x:c>
      <x:c r="I27" s="14" t="n">
        <x:f ca="1">SUMIFS('Base 61x27'!$U$2:$U$1648,'Base 61x27'!$B$2:$B$1648,$A27,'Base 61x27'!$M$2:$M$1648,I$1)</x:f>
        <x:v>7.6923076923076925</x:v>
      </x:c>
      <x:c r="J27" s="14" t="n">
        <x:f ca="1">SUMIFS('Base 61x27'!$U$2:$U$1648,'Base 61x27'!$B$2:$B$1648,$A27,'Base 61x27'!$M$2:$M$1648,J$1)</x:f>
        <x:v>23.749999995769237</x:v>
      </x:c>
      <x:c r="K27" s="14" t="n">
        <x:f ca="1">SUMIFS('Base 61x27'!$U$2:$U$1648,'Base 61x27'!$B$2:$B$1648,$A27,'Base 61x27'!$M$2:$M$1648,K$1)</x:f>
        <x:v>41.88034188307692</x:v>
      </x:c>
      <x:c r="L27" s="14" t="n">
        <x:f t="shared" ca="1" si="0">SUM(C27:K27)/9</x:f>
        <x:v>21.33665717271368</x:v>
      </x:c>
      <x:c r="M27" t="n">
        <x:f t="shared" ca="1" si="1">1+COUNTIF($L$2:$L$28,"&gt;"&amp;L27)</x:f>
        <x:v>26</x:v>
      </x:c>
    </x:row>
    <x:row r="28">
      <x:c r="A28" t="s">
        <x:v>59</x:v>
      </x:c>
      <x:c r="B28" t="s">
        <x:v>60</x:v>
      </x:c>
      <x:c r="C28" s="14" t="n">
        <x:f ca="1">SUMIFS('Base 61x27'!$U$2:$U$1648,'Base 61x27'!$B$2:$B$1648,$A28,'Base 61x27'!$M$2:$M$1648,C$1)</x:f>
        <x:v>6.730769230769231</x:v>
      </x:c>
      <x:c r="D28" s="14" t="n">
        <x:f ca="1">SUMIFS('Base 61x27'!$U$2:$U$1648,'Base 61x27'!$B$2:$B$1648,$A28,'Base 61x27'!$M$2:$M$1648,D$1)</x:f>
        <x:v>3.8461538461538463</x:v>
      </x:c>
      <x:c r="E28" s="14" t="n">
        <x:f ca="1">SUMIFS('Base 61x27'!$U$2:$U$1648,'Base 61x27'!$B$2:$B$1648,$A28,'Base 61x27'!$M$2:$M$1648,E$1)</x:f>
        <x:v>3.8461538461538463</x:v>
      </x:c>
      <x:c r="F28" s="14" t="n">
        <x:f ca="1">SUMIFS('Base 61x27'!$U$2:$U$1648,'Base 61x27'!$B$2:$B$1648,$A28,'Base 61x27'!$M$2:$M$1648,F$1)</x:f>
        <x:v>19.871794869807697</x:v>
      </x:c>
      <x:c r="G28" s="14" t="n">
        <x:f ca="1">SUMIFS('Base 61x27'!$U$2:$U$1648,'Base 61x27'!$B$2:$B$1648,$A28,'Base 61x27'!$M$2:$M$1648,G$1)</x:f>
        <x:v>20.25641027057692</x:v>
      </x:c>
      <x:c r="H28" s="14" t="n">
        <x:f ca="1">SUMIFS('Base 61x27'!$U$2:$U$1648,'Base 61x27'!$B$2:$B$1648,$A28,'Base 61x27'!$M$2:$M$1648,H$1)</x:f>
        <x:v>32.69230769230769</x:v>
      </x:c>
      <x:c r="I28" s="14" t="n">
        <x:f ca="1">SUMIFS('Base 61x27'!$U$2:$U$1648,'Base 61x27'!$B$2:$B$1648,$A28,'Base 61x27'!$M$2:$M$1648,I$1)</x:f>
        <x:v>0</x:v>
      </x:c>
      <x:c r="J28" s="14" t="n">
        <x:f ca="1">SUMIFS('Base 61x27'!$U$2:$U$1648,'Base 61x27'!$B$2:$B$1648,$A28,'Base 61x27'!$M$2:$M$1648,J$1)</x:f>
        <x:v>7.6923076919230775</x:v>
      </x:c>
      <x:c r="K28" s="14" t="n">
        <x:f ca="1">SUMIFS('Base 61x27'!$U$2:$U$1648,'Base 61x27'!$B$2:$B$1648,$A28,'Base 61x27'!$M$2:$M$1648,K$1)</x:f>
        <x:v>33.01282051326924</x:v>
      </x:c>
      <x:c r="L28" s="14" t="n">
        <x:f t="shared" ca="1" si="0">SUM(C28:K28)/9</x:f>
        <x:v>14.216524217884617</x:v>
      </x:c>
      <x:c r="M28" t="n">
        <x:f t="shared" ca="1" si="1">1+COUNTIF($L$2:$L$28,"&gt;"&amp;L28)</x:f>
        <x:v>27</x:v>
      </x:c>
    </x:row>
  </x:sheetData>
  <x:pageMargins left="0.7" right="0.7" top="0.75" bottom="0.75" header="0.3" footer="0.3"/>
  <x:tableParts count="1">
    <x:tablePart xmlns:r="http://schemas.openxmlformats.org/officeDocument/2006/relationships" r:id="R3ed97cae1c74408a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9" customWidth="1"/>
    <x:col min="2" max="2" width="22" customWidth="1"/>
    <x:col min="3" max="12" width="20" customWidth="1"/>
    <x:col min="13" max="13" width="10" customWidth="1"/>
  </x:cols>
  <x:sheetData>
    <x:row r="1" ht="30" customHeight="1">
      <x:c r="A1" s="9" t="s">
        <x:v>26</x:v>
      </x:c>
      <x:c r="B1" s="9" t="s">
        <x:v>27</x:v>
      </x:c>
      <x:c r="C1" s="9" t="s">
        <x:v>56</x:v>
      </x:c>
      <x:c r="D1" s="9" t="s">
        <x:v>120</x:v>
      </x:c>
      <x:c r="E1" s="9" t="s">
        <x:v>124</x:v>
      </x:c>
      <x:c r="F1" s="9" t="s">
        <x:v>134</x:v>
      </x:c>
      <x:c r="G1" s="9" t="s">
        <x:v>165</x:v>
      </x:c>
      <x:c r="H1" s="9" t="s">
        <x:v>236</x:v>
      </x:c>
      <x:c r="I1" s="9" t="s">
        <x:v>246</x:v>
      </x:c>
      <x:c r="J1" s="9" t="s">
        <x:v>255</x:v>
      </x:c>
      <x:c r="K1" s="9" t="s">
        <x:v>340</x:v>
      </x:c>
      <x:c r="L1" s="9" t="s">
        <x:v>539</x:v>
      </x:c>
      <x:c r="M1" s="9" t="s">
        <x:v>538</x:v>
      </x:c>
    </x:row>
    <x:row r="2">
      <x:c r="A2" t="s">
        <x:v>67</x:v>
      </x:c>
      <x:c r="B2" t="s">
        <x:v>68</x:v>
      </x:c>
      <x:c r="C2" s="14" t="n">
        <x:f ca="1">SUMIFS('Base 61x27'!$U$2:$U$1648,'Base 61x27'!$B$2:$B$1648,$A2,'Base 61x27'!$M$2:$M$1648,C$1)</x:f>
        <x:v>78.84615384615385</x:v>
      </x:c>
      <x:c r="D2" s="14" t="n">
        <x:f ca="1">SUMIFS('Base 61x27'!$U$2:$U$1648,'Base 61x27'!$B$2:$B$1648,$A2,'Base 61x27'!$M$2:$M$1648,D$1)</x:f>
        <x:v>92.3076923076923</x:v>
      </x:c>
      <x:c r="E2" s="14" t="n">
        <x:f ca="1">SUMIFS('Base 61x27'!$U$2:$U$1648,'Base 61x27'!$B$2:$B$1648,$A2,'Base 61x27'!$M$2:$M$1648,E$1)</x:f>
        <x:v>90.38461538461539</x:v>
      </x:c>
      <x:c r="F2" s="14" t="n">
        <x:f ca="1">SUMIFS('Base 61x27'!$U$2:$U$1648,'Base 61x27'!$B$2:$B$1648,$A2,'Base 61x27'!$M$2:$M$1648,F$1)</x:f>
        <x:v>60.25641025038462</x:v>
      </x:c>
      <x:c r="G2" s="14" t="n">
        <x:f ca="1">SUMIFS('Base 61x27'!$U$2:$U$1648,'Base 61x27'!$B$2:$B$1648,$A2,'Base 61x27'!$M$2:$M$1648,G$1)</x:f>
        <x:v>77.61217954057692</x:v>
      </x:c>
      <x:c r="H2" s="14" t="n">
        <x:f ca="1">SUMIFS('Base 61x27'!$U$2:$U$1648,'Base 61x27'!$B$2:$B$1648,$A2,'Base 61x27'!$M$2:$M$1648,H$1)</x:f>
        <x:v>71.15384615384615</x:v>
      </x:c>
      <x:c r="I2" s="14" t="n">
        <x:f ca="1">SUMIFS('Base 61x27'!$U$2:$U$1648,'Base 61x27'!$B$2:$B$1648,$A2,'Base 61x27'!$M$2:$M$1648,I$1)</x:f>
        <x:v>65.38461538461539</x:v>
      </x:c>
      <x:c r="J2" s="14" t="n">
        <x:f ca="1">SUMIFS('Base 61x27'!$U$2:$U$1648,'Base 61x27'!$B$2:$B$1648,$A2,'Base 61x27'!$M$2:$M$1648,J$1)</x:f>
        <x:v>90.49679486384616</x:v>
      </x:c>
      <x:c r="K2" s="14" t="n">
        <x:f ca="1">SUMIFS('Base 61x27'!$U$2:$U$1648,'Base 61x27'!$B$2:$B$1648,$A2,'Base 61x27'!$M$2:$M$1648,K$1)</x:f>
        <x:v>51.495726504615384</x:v>
      </x:c>
      <x:c r="L2" s="14" t="n">
        <x:f t="shared" ref="L2:L28" ca="1" si="0">SUM(C2:K2)/9</x:f>
        <x:v>75.3264482484829</x:v>
      </x:c>
      <x:c r="M2" t="n">
        <x:f t="shared" ref="M2:M28" ca="1" si="1">1+COUNTIF($L$2:$L$28,"&gt;"&amp;L2)</x:f>
        <x:v>2</x:v>
      </x:c>
    </x:row>
    <x:row r="3">
      <x:c r="A3" t="s">
        <x:v>83</x:v>
      </x:c>
      <x:c r="B3" t="s">
        <x:v>84</x:v>
      </x:c>
      <x:c r="C3" s="14" t="n">
        <x:f ca="1">SUMIFS('Base 61x27'!$U$2:$U$1648,'Base 61x27'!$B$2:$B$1648,$A3,'Base 61x27'!$M$2:$M$1648,C$1)</x:f>
        <x:v>67.3076923076923</x:v>
      </x:c>
      <x:c r="D3" s="14" t="n">
        <x:f ca="1">SUMIFS('Base 61x27'!$U$2:$U$1648,'Base 61x27'!$B$2:$B$1648,$A3,'Base 61x27'!$M$2:$M$1648,D$1)</x:f>
        <x:v>100</x:v>
      </x:c>
      <x:c r="E3" s="14" t="n">
        <x:f ca="1">SUMIFS('Base 61x27'!$U$2:$U$1648,'Base 61x27'!$B$2:$B$1648,$A3,'Base 61x27'!$M$2:$M$1648,E$1)</x:f>
        <x:v>88.46153846153845</x:v>
      </x:c>
      <x:c r="F3" s="14" t="n">
        <x:f ca="1">SUMIFS('Base 61x27'!$U$2:$U$1648,'Base 61x27'!$B$2:$B$1648,$A3,'Base 61x27'!$M$2:$M$1648,F$1)</x:f>
        <x:v>89.10256409365385</x:v>
      </x:c>
      <x:c r="G3" s="14" t="n">
        <x:f ca="1">SUMIFS('Base 61x27'!$U$2:$U$1648,'Base 61x27'!$B$2:$B$1648,$A3,'Base 61x27'!$M$2:$M$1648,G$1)</x:f>
        <x:v>60.86538465653846</x:v>
      </x:c>
      <x:c r="H3" s="14" t="n">
        <x:f ca="1">SUMIFS('Base 61x27'!$U$2:$U$1648,'Base 61x27'!$B$2:$B$1648,$A3,'Base 61x27'!$M$2:$M$1648,H$1)</x:f>
        <x:v>100</x:v>
      </x:c>
      <x:c r="I3" s="14" t="n">
        <x:f ca="1">SUMIFS('Base 61x27'!$U$2:$U$1648,'Base 61x27'!$B$2:$B$1648,$A3,'Base 61x27'!$M$2:$M$1648,I$1)</x:f>
        <x:v>61.53846153846153</x:v>
      </x:c>
      <x:c r="J3" s="14" t="n">
        <x:f ca="1">SUMIFS('Base 61x27'!$U$2:$U$1648,'Base 61x27'!$B$2:$B$1648,$A3,'Base 61x27'!$M$2:$M$1648,J$1)</x:f>
        <x:v>69.32692307038462</x:v>
      </x:c>
      <x:c r="K3" s="14" t="n">
        <x:f ca="1">SUMIFS('Base 61x27'!$U$2:$U$1648,'Base 61x27'!$B$2:$B$1648,$A3,'Base 61x27'!$M$2:$M$1648,K$1)</x:f>
        <x:v>45.6196581251923</x:v>
      </x:c>
      <x:c r="L3" s="14" t="n">
        <x:f t="shared" ca="1" si="0">SUM(C3:K3)/9</x:f>
        <x:v>75.8024691392735</x:v>
      </x:c>
      <x:c r="M3" t="n">
        <x:f t="shared" ca="1" si="1">1+COUNTIF($L$2:$L$28,"&gt;"&amp;L3)</x:f>
        <x:v>1</x:v>
      </x:c>
    </x:row>
    <x:row r="4">
      <x:c r="A4" t="s">
        <x:v>89</x:v>
      </x:c>
      <x:c r="B4" t="s">
        <x:v>90</x:v>
      </x:c>
      <x:c r="C4" s="14" t="n">
        <x:f ca="1">SUMIFS('Base 61x27'!$U$2:$U$1648,'Base 61x27'!$B$2:$B$1648,$A4,'Base 61x27'!$M$2:$M$1648,C$1)</x:f>
        <x:v>100</x:v>
      </x:c>
      <x:c r="D4" s="14" t="n">
        <x:f ca="1">SUMIFS('Base 61x27'!$U$2:$U$1648,'Base 61x27'!$B$2:$B$1648,$A4,'Base 61x27'!$M$2:$M$1648,D$1)</x:f>
        <x:v>96.15384615384616</x:v>
      </x:c>
      <x:c r="E4" s="14" t="n">
        <x:f ca="1">SUMIFS('Base 61x27'!$U$2:$U$1648,'Base 61x27'!$B$2:$B$1648,$A4,'Base 61x27'!$M$2:$M$1648,E$1)</x:f>
        <x:v>96.15384615384616</x:v>
      </x:c>
      <x:c r="F4" s="14" t="n">
        <x:f ca="1">SUMIFS('Base 61x27'!$U$2:$U$1648,'Base 61x27'!$B$2:$B$1648,$A4,'Base 61x27'!$M$2:$M$1648,F$1)</x:f>
        <x:v>49.999999995</x:v>
      </x:c>
      <x:c r="G4" s="14" t="n">
        <x:f ca="1">SUMIFS('Base 61x27'!$U$2:$U$1648,'Base 61x27'!$B$2:$B$1648,$A4,'Base 61x27'!$M$2:$M$1648,G$1)</x:f>
        <x:v>67.14743594173078</x:v>
      </x:c>
      <x:c r="H4" s="14" t="n">
        <x:f ca="1">SUMIFS('Base 61x27'!$U$2:$U$1648,'Base 61x27'!$B$2:$B$1648,$A4,'Base 61x27'!$M$2:$M$1648,H$1)</x:f>
        <x:v>65.38461538461539</x:v>
      </x:c>
      <x:c r="I4" s="14" t="n">
        <x:f ca="1">SUMIFS('Base 61x27'!$U$2:$U$1648,'Base 61x27'!$B$2:$B$1648,$A4,'Base 61x27'!$M$2:$M$1648,I$1)</x:f>
        <x:v>50</x:v>
      </x:c>
      <x:c r="J4" s="14" t="n">
        <x:f ca="1">SUMIFS('Base 61x27'!$U$2:$U$1648,'Base 61x27'!$B$2:$B$1648,$A4,'Base 61x27'!$M$2:$M$1648,J$1)</x:f>
        <x:v>75.35256409461537</x:v>
      </x:c>
      <x:c r="K4" s="14" t="n">
        <x:f ca="1">SUMIFS('Base 61x27'!$U$2:$U$1648,'Base 61x27'!$B$2:$B$1648,$A4,'Base 61x27'!$M$2:$M$1648,K$1)</x:f>
        <x:v>69.65811966499999</x:v>
      </x:c>
      <x:c r="L4" s="14" t="n">
        <x:f t="shared" ca="1" si="0">SUM(C4:K4)/9</x:f>
        <x:v>74.42782526540597</x:v>
      </x:c>
      <x:c r="M4" t="n">
        <x:f t="shared" ca="1" si="1">1+COUNTIF($L$2:$L$28,"&gt;"&amp;L4)</x:f>
        <x:v>4</x:v>
      </x:c>
    </x:row>
    <x:row r="5">
      <x:c r="A5" t="s">
        <x:v>95</x:v>
      </x:c>
      <x:c r="B5" t="s">
        <x:v>96</x:v>
      </x:c>
      <x:c r="C5" s="14" t="n">
        <x:f ca="1">SUMIFS('Base 61x27'!$U$2:$U$1648,'Base 61x27'!$B$2:$B$1648,$A5,'Base 61x27'!$M$2:$M$1648,C$1)</x:f>
        <x:v>92.3076923076923</x:v>
      </x:c>
      <x:c r="D5" s="14" t="n">
        <x:f ca="1">SUMIFS('Base 61x27'!$U$2:$U$1648,'Base 61x27'!$B$2:$B$1648,$A5,'Base 61x27'!$M$2:$M$1648,D$1)</x:f>
        <x:v>84.61538461538461</x:v>
      </x:c>
      <x:c r="E5" s="14" t="n">
        <x:f ca="1">SUMIFS('Base 61x27'!$U$2:$U$1648,'Base 61x27'!$B$2:$B$1648,$A5,'Base 61x27'!$M$2:$M$1648,E$1)</x:f>
        <x:v>82.6923076923077</x:v>
      </x:c>
      <x:c r="F5" s="14" t="n">
        <x:f ca="1">SUMIFS('Base 61x27'!$U$2:$U$1648,'Base 61x27'!$B$2:$B$1648,$A5,'Base 61x27'!$M$2:$M$1648,F$1)</x:f>
        <x:v>65.38461537807693</x:v>
      </x:c>
      <x:c r="G5" s="14" t="n">
        <x:f ca="1">SUMIFS('Base 61x27'!$U$2:$U$1648,'Base 61x27'!$B$2:$B$1648,$A5,'Base 61x27'!$M$2:$M$1648,G$1)</x:f>
        <x:v>74.32692312826924</x:v>
      </x:c>
      <x:c r="H5" s="14" t="n">
        <x:f ca="1">SUMIFS('Base 61x27'!$U$2:$U$1648,'Base 61x27'!$B$2:$B$1648,$A5,'Base 61x27'!$M$2:$M$1648,H$1)</x:f>
        <x:v>61.53846153846155</x:v>
      </x:c>
      <x:c r="I5" s="14" t="n">
        <x:f ca="1">SUMIFS('Base 61x27'!$U$2:$U$1648,'Base 61x27'!$B$2:$B$1648,$A5,'Base 61x27'!$M$2:$M$1648,I$1)</x:f>
        <x:v>84.61538461538461</x:v>
      </x:c>
      <x:c r="J5" s="14" t="n">
        <x:f ca="1">SUMIFS('Base 61x27'!$U$2:$U$1648,'Base 61x27'!$B$2:$B$1648,$A5,'Base 61x27'!$M$2:$M$1648,J$1)</x:f>
        <x:v>71.12179486596153</x:v>
      </x:c>
      <x:c r="K5" s="14" t="n">
        <x:f ca="1">SUMIFS('Base 61x27'!$U$2:$U$1648,'Base 61x27'!$B$2:$B$1648,$A5,'Base 61x27'!$M$2:$M$1648,K$1)</x:f>
        <x:v>57.15811966576922</x:v>
      </x:c>
      <x:c r="L5" s="14" t="n">
        <x:f t="shared" ca="1" si="0">SUM(C5:K5)/9</x:f>
        <x:v>74.86229820081196</x:v>
      </x:c>
      <x:c r="M5" t="n">
        <x:f t="shared" ca="1" si="1">1+COUNTIF($L$2:$L$28,"&gt;"&amp;L5)</x:f>
        <x:v>3</x:v>
      </x:c>
    </x:row>
    <x:row r="6">
      <x:c r="A6" t="s">
        <x:v>57</x:v>
      </x:c>
      <x:c r="B6" t="s">
        <x:v>58</x:v>
      </x:c>
      <x:c r="C6" s="14" t="n">
        <x:f ca="1">SUMIFS('Base 61x27'!$U$2:$U$1648,'Base 61x27'!$B$2:$B$1648,$A6,'Base 61x27'!$M$2:$M$1648,C$1)</x:f>
        <x:v>85.57692307692308</x:v>
      </x:c>
      <x:c r="D6" s="14" t="n">
        <x:f ca="1">SUMIFS('Base 61x27'!$U$2:$U$1648,'Base 61x27'!$B$2:$B$1648,$A6,'Base 61x27'!$M$2:$M$1648,D$1)</x:f>
        <x:v>88.46153846153845</x:v>
      </x:c>
      <x:c r="E6" s="14" t="n">
        <x:f ca="1">SUMIFS('Base 61x27'!$U$2:$U$1648,'Base 61x27'!$B$2:$B$1648,$A6,'Base 61x27'!$M$2:$M$1648,E$1)</x:f>
        <x:v>96.15384615384616</x:v>
      </x:c>
      <x:c r="F6" s="14" t="n">
        <x:f ca="1">SUMIFS('Base 61x27'!$U$2:$U$1648,'Base 61x27'!$B$2:$B$1648,$A6,'Base 61x27'!$M$2:$M$1648,F$1)</x:f>
        <x:v>67.94871794192308</x:v>
      </x:c>
      <x:c r="G6" s="14" t="n">
        <x:f ca="1">SUMIFS('Base 61x27'!$U$2:$U$1648,'Base 61x27'!$B$2:$B$1648,$A6,'Base 61x27'!$M$2:$M$1648,G$1)</x:f>
        <x:v>70.60897440884617</x:v>
      </x:c>
      <x:c r="H6" s="14" t="n">
        <x:f ca="1">SUMIFS('Base 61x27'!$U$2:$U$1648,'Base 61x27'!$B$2:$B$1648,$A6,'Base 61x27'!$M$2:$M$1648,H$1)</x:f>
        <x:v>59.61538461538461</x:v>
      </x:c>
      <x:c r="I6" s="14" t="n">
        <x:f ca="1">SUMIFS('Base 61x27'!$U$2:$U$1648,'Base 61x27'!$B$2:$B$1648,$A6,'Base 61x27'!$M$2:$M$1648,I$1)</x:f>
        <x:v>90.38461538461539</x:v>
      </x:c>
      <x:c r="J6" s="14" t="n">
        <x:f ca="1">SUMIFS('Base 61x27'!$U$2:$U$1648,'Base 61x27'!$B$2:$B$1648,$A6,'Base 61x27'!$M$2:$M$1648,J$1)</x:f>
        <x:v>54.88782050807692</x:v>
      </x:c>
      <x:c r="K6" s="14" t="n">
        <x:f ca="1">SUMIFS('Base 61x27'!$U$2:$U$1648,'Base 61x27'!$B$2:$B$1648,$A6,'Base 61x27'!$M$2:$M$1648,K$1)</x:f>
        <x:v>35.470085475384614</x:v>
      </x:c>
      <x:c r="L6" s="14" t="n">
        <x:f t="shared" ca="1" si="0">SUM(C6:K6)/9</x:f>
        <x:v>72.1231006696154</x:v>
      </x:c>
      <x:c r="M6" t="n">
        <x:f t="shared" ca="1" si="1">1+COUNTIF($L$2:$L$28,"&gt;"&amp;L6)</x:f>
        <x:v>5</x:v>
      </x:c>
    </x:row>
    <x:row r="7">
      <x:c r="A7" t="s">
        <x:v>103</x:v>
      </x:c>
      <x:c r="B7" t="s">
        <x:v>104</x:v>
      </x:c>
      <x:c r="C7" s="14" t="n">
        <x:f ca="1">SUMIFS('Base 61x27'!$U$2:$U$1648,'Base 61x27'!$B$2:$B$1648,$A7,'Base 61x27'!$M$2:$M$1648,C$1)</x:f>
        <x:v>72.11538461538461</x:v>
      </x:c>
      <x:c r="D7" s="14" t="n">
        <x:f ca="1">SUMIFS('Base 61x27'!$U$2:$U$1648,'Base 61x27'!$B$2:$B$1648,$A7,'Base 61x27'!$M$2:$M$1648,D$1)</x:f>
        <x:v>69.23076923076923</x:v>
      </x:c>
      <x:c r="E7" s="14" t="n">
        <x:f ca="1">SUMIFS('Base 61x27'!$U$2:$U$1648,'Base 61x27'!$B$2:$B$1648,$A7,'Base 61x27'!$M$2:$M$1648,E$1)</x:f>
        <x:v>59.61538461538461</x:v>
      </x:c>
      <x:c r="F7" s="14" t="n">
        <x:f ca="1">SUMIFS('Base 61x27'!$U$2:$U$1648,'Base 61x27'!$B$2:$B$1648,$A7,'Base 61x27'!$M$2:$M$1648,F$1)</x:f>
        <x:v>74.35897435153845</x:v>
      </x:c>
      <x:c r="G7" s="14" t="n">
        <x:f ca="1">SUMIFS('Base 61x27'!$U$2:$U$1648,'Base 61x27'!$B$2:$B$1648,$A7,'Base 61x27'!$M$2:$M$1648,G$1)</x:f>
        <x:v>81.69871800596152</x:v>
      </x:c>
      <x:c r="H7" s="14" t="n">
        <x:f ca="1">SUMIFS('Base 61x27'!$U$2:$U$1648,'Base 61x27'!$B$2:$B$1648,$A7,'Base 61x27'!$M$2:$M$1648,H$1)</x:f>
        <x:v>76.92307692307692</x:v>
      </x:c>
      <x:c r="I7" s="14" t="n">
        <x:f ca="1">SUMIFS('Base 61x27'!$U$2:$U$1648,'Base 61x27'!$B$2:$B$1648,$A7,'Base 61x27'!$M$2:$M$1648,I$1)</x:f>
        <x:v>55.76923076923077</x:v>
      </x:c>
      <x:c r="J7" s="14" t="n">
        <x:f ca="1">SUMIFS('Base 61x27'!$U$2:$U$1648,'Base 61x27'!$B$2:$B$1648,$A7,'Base 61x27'!$M$2:$M$1648,J$1)</x:f>
        <x:v>76.32211537807694</x:v>
      </x:c>
      <x:c r="K7" s="14" t="n">
        <x:f ca="1">SUMIFS('Base 61x27'!$U$2:$U$1648,'Base 61x27'!$B$2:$B$1648,$A7,'Base 61x27'!$M$2:$M$1648,K$1)</x:f>
        <x:v>63.888888896346145</x:v>
      </x:c>
      <x:c r="L7" s="14" t="n">
        <x:f t="shared" ca="1" si="0">SUM(C7:K7)/9</x:f>
        <x:v>69.99139364286323</x:v>
      </x:c>
      <x:c r="M7" t="n">
        <x:f t="shared" ca="1" si="1">1+COUNTIF($L$2:$L$28,"&gt;"&amp;L7)</x:f>
        <x:v>6</x:v>
      </x:c>
    </x:row>
    <x:row r="8">
      <x:c r="A8" t="s">
        <x:v>65</x:v>
      </x:c>
      <x:c r="B8" t="s">
        <x:v>66</x:v>
      </x:c>
      <x:c r="C8" s="14" t="n">
        <x:f ca="1">SUMIFS('Base 61x27'!$U$2:$U$1648,'Base 61x27'!$B$2:$B$1648,$A8,'Base 61x27'!$M$2:$M$1648,C$1)</x:f>
        <x:v>96.15384615384616</x:v>
      </x:c>
      <x:c r="D8" s="14" t="n">
        <x:f ca="1">SUMIFS('Base 61x27'!$U$2:$U$1648,'Base 61x27'!$B$2:$B$1648,$A8,'Base 61x27'!$M$2:$M$1648,D$1)</x:f>
        <x:v>80.76923076923077</x:v>
      </x:c>
      <x:c r="E8" s="14" t="n">
        <x:f ca="1">SUMIFS('Base 61x27'!$U$2:$U$1648,'Base 61x27'!$B$2:$B$1648,$A8,'Base 61x27'!$M$2:$M$1648,E$1)</x:f>
        <x:v>80.76923076923076</x:v>
      </x:c>
      <x:c r="F8" s="14" t="n">
        <x:f ca="1">SUMIFS('Base 61x27'!$U$2:$U$1648,'Base 61x27'!$B$2:$B$1648,$A8,'Base 61x27'!$M$2:$M$1648,F$1)</x:f>
        <x:v>37.39316238942308</x:v>
      </x:c>
      <x:c r="G8" s="14" t="n">
        <x:f ca="1">SUMIFS('Base 61x27'!$U$2:$U$1648,'Base 61x27'!$B$2:$B$1648,$A8,'Base 61x27'!$M$2:$M$1648,G$1)</x:f>
        <x:v>62.5000000448077</x:v>
      </x:c>
      <x:c r="H8" s="14" t="n">
        <x:f ca="1">SUMIFS('Base 61x27'!$U$2:$U$1648,'Base 61x27'!$B$2:$B$1648,$A8,'Base 61x27'!$M$2:$M$1648,H$1)</x:f>
        <x:v>76.92307692307692</x:v>
      </x:c>
      <x:c r="I8" s="14" t="n">
        <x:f ca="1">SUMIFS('Base 61x27'!$U$2:$U$1648,'Base 61x27'!$B$2:$B$1648,$A8,'Base 61x27'!$M$2:$M$1648,I$1)</x:f>
        <x:v>36.53846153846154</x:v>
      </x:c>
      <x:c r="J8" s="14" t="n">
        <x:f ca="1">SUMIFS('Base 61x27'!$U$2:$U$1648,'Base 61x27'!$B$2:$B$1648,$A8,'Base 61x27'!$M$2:$M$1648,J$1)</x:f>
        <x:v>78.48557691423076</x:v>
      </x:c>
      <x:c r="K8" s="14" t="n">
        <x:f ca="1">SUMIFS('Base 61x27'!$U$2:$U$1648,'Base 61x27'!$B$2:$B$1648,$A8,'Base 61x27'!$M$2:$M$1648,K$1)</x:f>
        <x:v>68.16239316942308</x:v>
      </x:c>
      <x:c r="L8" s="14" t="n">
        <x:f t="shared" ca="1" si="0">SUM(C8:K8)/9</x:f>
        <x:v>68.63277540797009</x:v>
      </x:c>
      <x:c r="M8" t="n">
        <x:f t="shared" ca="1" si="1">1+COUNTIF($L$2:$L$28,"&gt;"&amp;L8)</x:f>
        <x:v>7</x:v>
      </x:c>
    </x:row>
    <x:row r="9">
      <x:c r="A9" t="s">
        <x:v>75</x:v>
      </x:c>
      <x:c r="B9" t="s">
        <x:v>76</x:v>
      </x:c>
      <x:c r="C9" s="14" t="n">
        <x:f ca="1">SUMIFS('Base 61x27'!$U$2:$U$1648,'Base 61x27'!$B$2:$B$1648,$A9,'Base 61x27'!$M$2:$M$1648,C$1)</x:f>
        <x:v>69.23076923076923</x:v>
      </x:c>
      <x:c r="D9" s="14" t="n">
        <x:f ca="1">SUMIFS('Base 61x27'!$U$2:$U$1648,'Base 61x27'!$B$2:$B$1648,$A9,'Base 61x27'!$M$2:$M$1648,D$1)</x:f>
        <x:v>65.38461538461539</x:v>
      </x:c>
      <x:c r="E9" s="14" t="n">
        <x:f ca="1">SUMIFS('Base 61x27'!$U$2:$U$1648,'Base 61x27'!$B$2:$B$1648,$A9,'Base 61x27'!$M$2:$M$1648,E$1)</x:f>
        <x:v>69.23076923076923</x:v>
      </x:c>
      <x:c r="F9" s="14" t="n">
        <x:f ca="1">SUMIFS('Base 61x27'!$U$2:$U$1648,'Base 61x27'!$B$2:$B$1648,$A9,'Base 61x27'!$M$2:$M$1648,F$1)</x:f>
        <x:v>69.4444444375</x:v>
      </x:c>
      <x:c r="G9" s="14" t="n">
        <x:f ca="1">SUMIFS('Base 61x27'!$U$2:$U$1648,'Base 61x27'!$B$2:$B$1648,$A9,'Base 61x27'!$M$2:$M$1648,G$1)</x:f>
        <x:v>73.36538466692308</x:v>
      </x:c>
      <x:c r="H9" s="14" t="n">
        <x:f ca="1">SUMIFS('Base 61x27'!$U$2:$U$1648,'Base 61x27'!$B$2:$B$1648,$A9,'Base 61x27'!$M$2:$M$1648,H$1)</x:f>
        <x:v>59.61538461538462</x:v>
      </x:c>
      <x:c r="I9" s="14" t="n">
        <x:f ca="1">SUMIFS('Base 61x27'!$U$2:$U$1648,'Base 61x27'!$B$2:$B$1648,$A9,'Base 61x27'!$M$2:$M$1648,I$1)</x:f>
        <x:v>75</x:v>
      </x:c>
      <x:c r="J9" s="14" t="n">
        <x:f ca="1">SUMIFS('Base 61x27'!$U$2:$U$1648,'Base 61x27'!$B$2:$B$1648,$A9,'Base 61x27'!$M$2:$M$1648,J$1)</x:f>
        <x:v>79.34294871076924</x:v>
      </x:c>
      <x:c r="K9" s="14" t="n">
        <x:f ca="1">SUMIFS('Base 61x27'!$U$2:$U$1648,'Base 61x27'!$B$2:$B$1648,$A9,'Base 61x27'!$M$2:$M$1648,K$1)</x:f>
        <x:v>43.910256414038464</x:v>
      </x:c>
      <x:c r="L9" s="14" t="n">
        <x:f t="shared" ca="1" si="0">SUM(C9:K9)/9</x:f>
        <x:v>67.16939696564103</x:v>
      </x:c>
      <x:c r="M9" t="n">
        <x:f t="shared" ca="1" si="1">1+COUNTIF($L$2:$L$28,"&gt;"&amp;L9)</x:f>
        <x:v>9</x:v>
      </x:c>
    </x:row>
    <x:row r="10">
      <x:c r="A10" t="s">
        <x:v>48</x:v>
      </x:c>
      <x:c r="B10" t="s">
        <x:v>49</x:v>
      </x:c>
      <x:c r="C10" s="14" t="n">
        <x:f ca="1">SUMIFS('Base 61x27'!$U$2:$U$1648,'Base 61x27'!$B$2:$B$1648,$A10,'Base 61x27'!$M$2:$M$1648,C$1)</x:f>
        <x:v>87.5</x:v>
      </x:c>
      <x:c r="D10" s="14" t="n">
        <x:f ca="1">SUMIFS('Base 61x27'!$U$2:$U$1648,'Base 61x27'!$B$2:$B$1648,$A10,'Base 61x27'!$M$2:$M$1648,D$1)</x:f>
        <x:v>76.92307692307693</x:v>
      </x:c>
      <x:c r="E10" s="14" t="n">
        <x:f ca="1">SUMIFS('Base 61x27'!$U$2:$U$1648,'Base 61x27'!$B$2:$B$1648,$A10,'Base 61x27'!$M$2:$M$1648,E$1)</x:f>
        <x:v>82.6923076923077</x:v>
      </x:c>
      <x:c r="F10" s="14" t="n">
        <x:f ca="1">SUMIFS('Base 61x27'!$U$2:$U$1648,'Base 61x27'!$B$2:$B$1648,$A10,'Base 61x27'!$M$2:$M$1648,F$1)</x:f>
        <x:v>59.18803418211539</x:v>
      </x:c>
      <x:c r="G10" s="14" t="n">
        <x:f ca="1">SUMIFS('Base 61x27'!$U$2:$U$1648,'Base 61x27'!$B$2:$B$1648,$A10,'Base 61x27'!$M$2:$M$1648,G$1)</x:f>
        <x:v>66.44230773961539</x:v>
      </x:c>
      <x:c r="H10" s="14" t="n">
        <x:f ca="1">SUMIFS('Base 61x27'!$U$2:$U$1648,'Base 61x27'!$B$2:$B$1648,$A10,'Base 61x27'!$M$2:$M$1648,H$1)</x:f>
        <x:v>48.07692307692307</x:v>
      </x:c>
      <x:c r="I10" s="14" t="n">
        <x:f ca="1">SUMIFS('Base 61x27'!$U$2:$U$1648,'Base 61x27'!$B$2:$B$1648,$A10,'Base 61x27'!$M$2:$M$1648,I$1)</x:f>
        <x:v>61.53846153846153</x:v>
      </x:c>
      <x:c r="J10" s="14" t="n">
        <x:f ca="1">SUMIFS('Base 61x27'!$U$2:$U$1648,'Base 61x27'!$B$2:$B$1648,$A10,'Base 61x27'!$M$2:$M$1648,J$1)</x:f>
        <x:v>58.26923076307692</x:v>
      </x:c>
      <x:c r="K10" s="14" t="n">
        <x:f ca="1">SUMIFS('Base 61x27'!$U$2:$U$1648,'Base 61x27'!$B$2:$B$1648,$A10,'Base 61x27'!$M$2:$M$1648,K$1)</x:f>
        <x:v>70.08547009423077</x:v>
      </x:c>
      <x:c r="L10" s="14" t="n">
        <x:f t="shared" ca="1" si="0">SUM(C10:K10)/9</x:f>
        <x:v>67.8573124455342</x:v>
      </x:c>
      <x:c r="M10" t="n">
        <x:f t="shared" ca="1" si="1">1+COUNTIF($L$2:$L$28,"&gt;"&amp;L10)</x:f>
        <x:v>8</x:v>
      </x:c>
    </x:row>
    <x:row r="11">
      <x:c r="A11" t="s">
        <x:v>77</x:v>
      </x:c>
      <x:c r="B11" t="s">
        <x:v>78</x:v>
      </x:c>
      <x:c r="C11" s="14" t="n">
        <x:f ca="1">SUMIFS('Base 61x27'!$U$2:$U$1648,'Base 61x27'!$B$2:$B$1648,$A11,'Base 61x27'!$M$2:$M$1648,C$1)</x:f>
        <x:v>77.88461538461539</x:v>
      </x:c>
      <x:c r="D11" s="14" t="n">
        <x:f ca="1">SUMIFS('Base 61x27'!$U$2:$U$1648,'Base 61x27'!$B$2:$B$1648,$A11,'Base 61x27'!$M$2:$M$1648,D$1)</x:f>
        <x:v>73.07692307692307</x:v>
      </x:c>
      <x:c r="E11" s="14" t="n">
        <x:f ca="1">SUMIFS('Base 61x27'!$U$2:$U$1648,'Base 61x27'!$B$2:$B$1648,$A11,'Base 61x27'!$M$2:$M$1648,E$1)</x:f>
        <x:v>73.07692307692308</x:v>
      </x:c>
      <x:c r="F11" s="14" t="n">
        <x:f ca="1">SUMIFS('Base 61x27'!$U$2:$U$1648,'Base 61x27'!$B$2:$B$1648,$A11,'Base 61x27'!$M$2:$M$1648,F$1)</x:f>
        <x:v>56.41025640461539</x:v>
      </x:c>
      <x:c r="G11" s="14" t="n">
        <x:f ca="1">SUMIFS('Base 61x27'!$U$2:$U$1648,'Base 61x27'!$B$2:$B$1648,$A11,'Base 61x27'!$M$2:$M$1648,G$1)</x:f>
        <x:v>55.83333337211539</x:v>
      </x:c>
      <x:c r="H11" s="14" t="n">
        <x:f ca="1">SUMIFS('Base 61x27'!$U$2:$U$1648,'Base 61x27'!$B$2:$B$1648,$A11,'Base 61x27'!$M$2:$M$1648,H$1)</x:f>
        <x:v>61.53846153846154</x:v>
      </x:c>
      <x:c r="I11" s="14" t="n">
        <x:f ca="1">SUMIFS('Base 61x27'!$U$2:$U$1648,'Base 61x27'!$B$2:$B$1648,$A11,'Base 61x27'!$M$2:$M$1648,I$1)</x:f>
        <x:v>36.53846153846154</x:v>
      </x:c>
      <x:c r="J11" s="14" t="n">
        <x:f ca="1">SUMIFS('Base 61x27'!$U$2:$U$1648,'Base 61x27'!$B$2:$B$1648,$A11,'Base 61x27'!$M$2:$M$1648,J$1)</x:f>
        <x:v>62.33974358346154</x:v>
      </x:c>
      <x:c r="K11" s="14" t="n">
        <x:f ca="1">SUMIFS('Base 61x27'!$U$2:$U$1648,'Base 61x27'!$B$2:$B$1648,$A11,'Base 61x27'!$M$2:$M$1648,K$1)</x:f>
        <x:v>60.149572657115385</x:v>
      </x:c>
      <x:c r="L11" s="14" t="n">
        <x:f t="shared" ca="1" si="0">SUM(C11:K11)/9</x:f>
        <x:v>61.872032292521375</x:v>
      </x:c>
      <x:c r="M11" t="n">
        <x:f t="shared" ca="1" si="1">1+COUNTIF($L$2:$L$28,"&gt;"&amp;L11)</x:f>
        <x:v>10</x:v>
      </x:c>
    </x:row>
    <x:row r="12">
      <x:c r="A12" t="s">
        <x:v>105</x:v>
      </x:c>
      <x:c r="B12" t="s">
        <x:v>106</x:v>
      </x:c>
      <x:c r="C12" s="14" t="n">
        <x:f ca="1">SUMIFS('Base 61x27'!$U$2:$U$1648,'Base 61x27'!$B$2:$B$1648,$A12,'Base 61x27'!$M$2:$M$1648,C$1)</x:f>
        <x:v>36.53846153846154</x:v>
      </x:c>
      <x:c r="D12" s="14" t="n">
        <x:f ca="1">SUMIFS('Base 61x27'!$U$2:$U$1648,'Base 61x27'!$B$2:$B$1648,$A12,'Base 61x27'!$M$2:$M$1648,D$1)</x:f>
        <x:v>53.84615384615385</x:v>
      </x:c>
      <x:c r="E12" s="14" t="n">
        <x:f ca="1">SUMIFS('Base 61x27'!$U$2:$U$1648,'Base 61x27'!$B$2:$B$1648,$A12,'Base 61x27'!$M$2:$M$1648,E$1)</x:f>
        <x:v>63.46153846153845</x:v>
      </x:c>
      <x:c r="F12" s="14" t="n">
        <x:f ca="1">SUMIFS('Base 61x27'!$U$2:$U$1648,'Base 61x27'!$B$2:$B$1648,$A12,'Base 61x27'!$M$2:$M$1648,F$1)</x:f>
        <x:v>46.79487179019231</x:v>
      </x:c>
      <x:c r="G12" s="14" t="n">
        <x:f ca="1">SUMIFS('Base 61x27'!$U$2:$U$1648,'Base 61x27'!$B$2:$B$1648,$A12,'Base 61x27'!$M$2:$M$1648,G$1)</x:f>
        <x:v>45.625000032115395</x:v>
      </x:c>
      <x:c r="H12" s="14" t="n">
        <x:f ca="1">SUMIFS('Base 61x27'!$U$2:$U$1648,'Base 61x27'!$B$2:$B$1648,$A12,'Base 61x27'!$M$2:$M$1648,H$1)</x:f>
        <x:v>50</x:v>
      </x:c>
      <x:c r="I12" s="14" t="n">
        <x:f ca="1">SUMIFS('Base 61x27'!$U$2:$U$1648,'Base 61x27'!$B$2:$B$1648,$A12,'Base 61x27'!$M$2:$M$1648,I$1)</x:f>
        <x:v>90.38461538461539</x:v>
      </x:c>
      <x:c r="J12" s="14" t="n">
        <x:f ca="1">SUMIFS('Base 61x27'!$U$2:$U$1648,'Base 61x27'!$B$2:$B$1648,$A12,'Base 61x27'!$M$2:$M$1648,J$1)</x:f>
        <x:v>44.05448717538463</x:v>
      </x:c>
      <x:c r="K12" s="14" t="n">
        <x:f ca="1">SUMIFS('Base 61x27'!$U$2:$U$1648,'Base 61x27'!$B$2:$B$1648,$A12,'Base 61x27'!$M$2:$M$1648,K$1)</x:f>
        <x:v>63.88888889288462</x:v>
      </x:c>
      <x:c r="L12" s="14" t="n">
        <x:f t="shared" ca="1" si="0">SUM(C12:K12)/9</x:f>
        <x:v>54.95489079126068</x:v>
      </x:c>
      <x:c r="M12" t="n">
        <x:f t="shared" ca="1" si="1">1+COUNTIF($L$2:$L$28,"&gt;"&amp;L12)</x:f>
        <x:v>11</x:v>
      </x:c>
    </x:row>
    <x:row r="13">
      <x:c r="A13" t="s">
        <x:v>63</x:v>
      </x:c>
      <x:c r="B13" t="s">
        <x:v>64</x:v>
      </x:c>
      <x:c r="C13" s="14" t="n">
        <x:f ca="1">SUMIFS('Base 61x27'!$U$2:$U$1648,'Base 61x27'!$B$2:$B$1648,$A13,'Base 61x27'!$M$2:$M$1648,C$1)</x:f>
        <x:v>36.53846153846154</x:v>
      </x:c>
      <x:c r="D13" s="14" t="n">
        <x:f ca="1">SUMIFS('Base 61x27'!$U$2:$U$1648,'Base 61x27'!$B$2:$B$1648,$A13,'Base 61x27'!$M$2:$M$1648,D$1)</x:f>
        <x:v>40.38461538461539</x:v>
      </x:c>
      <x:c r="E13" s="14" t="n">
        <x:f ca="1">SUMIFS('Base 61x27'!$U$2:$U$1648,'Base 61x27'!$B$2:$B$1648,$A13,'Base 61x27'!$M$2:$M$1648,E$1)</x:f>
        <x:v>32.69230769230769</x:v>
      </x:c>
      <x:c r="F13" s="14" t="n">
        <x:f ca="1">SUMIFS('Base 61x27'!$U$2:$U$1648,'Base 61x27'!$B$2:$B$1648,$A13,'Base 61x27'!$M$2:$M$1648,F$1)</x:f>
        <x:v>58.3333333275</x:v>
      </x:c>
      <x:c r="G13" s="14" t="n">
        <x:f ca="1">SUMIFS('Base 61x27'!$U$2:$U$1648,'Base 61x27'!$B$2:$B$1648,$A13,'Base 61x27'!$M$2:$M$1648,G$1)</x:f>
        <x:v>39.967948746153844</x:v>
      </x:c>
      <x:c r="H13" s="14" t="n">
        <x:f ca="1">SUMIFS('Base 61x27'!$U$2:$U$1648,'Base 61x27'!$B$2:$B$1648,$A13,'Base 61x27'!$M$2:$M$1648,H$1)</x:f>
        <x:v>59.61538461538461</x:v>
      </x:c>
      <x:c r="I13" s="14" t="n">
        <x:f ca="1">SUMIFS('Base 61x27'!$U$2:$U$1648,'Base 61x27'!$B$2:$B$1648,$A13,'Base 61x27'!$M$2:$M$1648,I$1)</x:f>
        <x:v>96.15384615384616</x:v>
      </x:c>
      <x:c r="J13" s="14" t="n">
        <x:f ca="1">SUMIFS('Base 61x27'!$U$2:$U$1648,'Base 61x27'!$B$2:$B$1648,$A13,'Base 61x27'!$M$2:$M$1648,J$1)</x:f>
        <x:v>54.45512820038462</x:v>
      </x:c>
      <x:c r="K13" s="14" t="n">
        <x:f ca="1">SUMIFS('Base 61x27'!$U$2:$U$1648,'Base 61x27'!$B$2:$B$1648,$A13,'Base 61x27'!$M$2:$M$1648,K$1)</x:f>
        <x:v>37.71367521711539</x:v>
      </x:c>
      <x:c r="L13" s="14" t="n">
        <x:f t="shared" ca="1" si="0">SUM(C13:K13)/9</x:f>
        <x:v>50.65052231952991</x:v>
      </x:c>
      <x:c r="M13" t="n">
        <x:f t="shared" ca="1" si="1">1+COUNTIF($L$2:$L$28,"&gt;"&amp;L13)</x:f>
        <x:v>12</x:v>
      </x:c>
    </x:row>
    <x:row r="14">
      <x:c r="A14" t="s">
        <x:v>85</x:v>
      </x:c>
      <x:c r="B14" t="s">
        <x:v>86</x:v>
      </x:c>
      <x:c r="C14" s="14" t="n">
        <x:f ca="1">SUMIFS('Base 61x27'!$U$2:$U$1648,'Base 61x27'!$B$2:$B$1648,$A14,'Base 61x27'!$M$2:$M$1648,C$1)</x:f>
        <x:v>59.61538461538461</x:v>
      </x:c>
      <x:c r="D14" s="14" t="n">
        <x:f ca="1">SUMIFS('Base 61x27'!$U$2:$U$1648,'Base 61x27'!$B$2:$B$1648,$A14,'Base 61x27'!$M$2:$M$1648,D$1)</x:f>
        <x:v>61.53846153846154</x:v>
      </x:c>
      <x:c r="E14" s="14" t="n">
        <x:f ca="1">SUMIFS('Base 61x27'!$U$2:$U$1648,'Base 61x27'!$B$2:$B$1648,$A14,'Base 61x27'!$M$2:$M$1648,E$1)</x:f>
        <x:v>59.61538461538461</x:v>
      </x:c>
      <x:c r="F14" s="14" t="n">
        <x:f ca="1">SUMIFS('Base 61x27'!$U$2:$U$1648,'Base 61x27'!$B$2:$B$1648,$A14,'Base 61x27'!$M$2:$M$1648,F$1)</x:f>
        <x:v>40.170940166923074</x:v>
      </x:c>
      <x:c r="G14" s="14" t="n">
        <x:f ca="1">SUMIFS('Base 61x27'!$U$2:$U$1648,'Base 61x27'!$B$2:$B$1648,$A14,'Base 61x27'!$M$2:$M$1648,G$1)</x:f>
        <x:v>50.09615388192308</x:v>
      </x:c>
      <x:c r="H14" s="14" t="n">
        <x:f ca="1">SUMIFS('Base 61x27'!$U$2:$U$1648,'Base 61x27'!$B$2:$B$1648,$A14,'Base 61x27'!$M$2:$M$1648,H$1)</x:f>
        <x:v>44.230769230769226</x:v>
      </x:c>
      <x:c r="I14" s="14" t="n">
        <x:f ca="1">SUMIFS('Base 61x27'!$U$2:$U$1648,'Base 61x27'!$B$2:$B$1648,$A14,'Base 61x27'!$M$2:$M$1648,I$1)</x:f>
        <x:v>21.153846153846153</x:v>
      </x:c>
      <x:c r="J14" s="14" t="n">
        <x:f ca="1">SUMIFS('Base 61x27'!$U$2:$U$1648,'Base 61x27'!$B$2:$B$1648,$A14,'Base 61x27'!$M$2:$M$1648,J$1)</x:f>
        <x:v>40.72115384230769</x:v>
      </x:c>
      <x:c r="K14" s="14" t="n">
        <x:f ca="1">SUMIFS('Base 61x27'!$U$2:$U$1648,'Base 61x27'!$B$2:$B$1648,$A14,'Base 61x27'!$M$2:$M$1648,K$1)</x:f>
        <x:v>54.700854709615385</x:v>
      </x:c>
      <x:c r="L14" s="14" t="n">
        <x:f t="shared" ca="1" si="0">SUM(C14:K14)/9</x:f>
        <x:v>47.98254986162393</x:v>
      </x:c>
      <x:c r="M14" t="n">
        <x:f t="shared" ca="1" si="1">1+COUNTIF($L$2:$L$28,"&gt;"&amp;L14)</x:f>
        <x:v>13</x:v>
      </x:c>
    </x:row>
    <x:row r="15">
      <x:c r="A15" t="s">
        <x:v>73</x:v>
      </x:c>
      <x:c r="B15" t="s">
        <x:v>74</x:v>
      </x:c>
      <x:c r="C15" s="14" t="n">
        <x:f ca="1">SUMIFS('Base 61x27'!$U$2:$U$1648,'Base 61x27'!$B$2:$B$1648,$A15,'Base 61x27'!$M$2:$M$1648,C$1)</x:f>
        <x:v>53.84615384615385</x:v>
      </x:c>
      <x:c r="D15" s="14" t="n">
        <x:f ca="1">SUMIFS('Base 61x27'!$U$2:$U$1648,'Base 61x27'!$B$2:$B$1648,$A15,'Base 61x27'!$M$2:$M$1648,D$1)</x:f>
        <x:v>57.692307692307686</x:v>
      </x:c>
      <x:c r="E15" s="14" t="n">
        <x:f ca="1">SUMIFS('Base 61x27'!$U$2:$U$1648,'Base 61x27'!$B$2:$B$1648,$A15,'Base 61x27'!$M$2:$M$1648,E$1)</x:f>
        <x:v>57.69230769230769</x:v>
      </x:c>
      <x:c r="F15" s="14" t="n">
        <x:f ca="1">SUMIFS('Base 61x27'!$U$2:$U$1648,'Base 61x27'!$B$2:$B$1648,$A15,'Base 61x27'!$M$2:$M$1648,F$1)</x:f>
        <x:v>41.666666662500006</x:v>
      </x:c>
      <x:c r="G15" s="14" t="n">
        <x:f ca="1">SUMIFS('Base 61x27'!$U$2:$U$1648,'Base 61x27'!$B$2:$B$1648,$A15,'Base 61x27'!$M$2:$M$1648,G$1)</x:f>
        <x:v>48.57371798211539</x:v>
      </x:c>
      <x:c r="H15" s="14" t="n">
        <x:f ca="1">SUMIFS('Base 61x27'!$U$2:$U$1648,'Base 61x27'!$B$2:$B$1648,$A15,'Base 61x27'!$M$2:$M$1648,H$1)</x:f>
        <x:v>23.076923076923077</x:v>
      </x:c>
      <x:c r="I15" s="14" t="n">
        <x:f ca="1">SUMIFS('Base 61x27'!$U$2:$U$1648,'Base 61x27'!$B$2:$B$1648,$A15,'Base 61x27'!$M$2:$M$1648,I$1)</x:f>
        <x:v>23.076923076923077</x:v>
      </x:c>
      <x:c r="J15" s="14" t="n">
        <x:f ca="1">SUMIFS('Base 61x27'!$U$2:$U$1648,'Base 61x27'!$B$2:$B$1648,$A15,'Base 61x27'!$M$2:$M$1648,J$1)</x:f>
        <x:v>50.544871788846145</x:v>
      </x:c>
      <x:c r="K15" s="14" t="n">
        <x:f ca="1">SUMIFS('Base 61x27'!$U$2:$U$1648,'Base 61x27'!$B$2:$B$1648,$A15,'Base 61x27'!$M$2:$M$1648,K$1)</x:f>
        <x:v>49.78632479346154</x:v>
      </x:c>
      <x:c r="L15" s="14" t="n">
        <x:f t="shared" ca="1" si="0">SUM(C15:K15)/9</x:f>
        <x:v>45.10624406794872</x:v>
      </x:c>
      <x:c r="M15" t="n">
        <x:f t="shared" ca="1" si="1">1+COUNTIF($L$2:$L$28,"&gt;"&amp;L15)</x:f>
        <x:v>14</x:v>
      </x:c>
    </x:row>
    <x:row r="16">
      <x:c r="A16" t="s">
        <x:v>69</x:v>
      </x:c>
      <x:c r="B16" t="s">
        <x:v>70</x:v>
      </x:c>
      <x:c r="C16" s="14" t="n">
        <x:f ca="1">SUMIFS('Base 61x27'!$U$2:$U$1648,'Base 61x27'!$B$2:$B$1648,$A16,'Base 61x27'!$M$2:$M$1648,C$1)</x:f>
        <x:v>9.615384615384615</x:v>
      </x:c>
      <x:c r="D16" s="14" t="n">
        <x:f ca="1">SUMIFS('Base 61x27'!$U$2:$U$1648,'Base 61x27'!$B$2:$B$1648,$A16,'Base 61x27'!$M$2:$M$1648,D$1)</x:f>
        <x:v>30.76923076923077</x:v>
      </x:c>
      <x:c r="E16" s="14" t="n">
        <x:f ca="1">SUMIFS('Base 61x27'!$U$2:$U$1648,'Base 61x27'!$B$2:$B$1648,$A16,'Base 61x27'!$M$2:$M$1648,E$1)</x:f>
        <x:v>30.769230769230774</x:v>
      </x:c>
      <x:c r="F16" s="14" t="n">
        <x:f ca="1">SUMIFS('Base 61x27'!$U$2:$U$1648,'Base 61x27'!$B$2:$B$1648,$A16,'Base 61x27'!$M$2:$M$1648,F$1)</x:f>
        <x:v>70.51282050576923</x:v>
      </x:c>
      <x:c r="G16" s="14" t="n">
        <x:f ca="1">SUMIFS('Base 61x27'!$U$2:$U$1648,'Base 61x27'!$B$2:$B$1648,$A16,'Base 61x27'!$M$2:$M$1648,G$1)</x:f>
        <x:v>67.01923081788462</x:v>
      </x:c>
      <x:c r="H16" s="14" t="n">
        <x:f ca="1">SUMIFS('Base 61x27'!$U$2:$U$1648,'Base 61x27'!$B$2:$B$1648,$A16,'Base 61x27'!$M$2:$M$1648,H$1)</x:f>
        <x:v>44.23076923076923</x:v>
      </x:c>
      <x:c r="I16" s="14" t="n">
        <x:f ca="1">SUMIFS('Base 61x27'!$U$2:$U$1648,'Base 61x27'!$B$2:$B$1648,$A16,'Base 61x27'!$M$2:$M$1648,I$1)</x:f>
        <x:v>25.96153846153846</x:v>
      </x:c>
      <x:c r="J16" s="14" t="n">
        <x:f ca="1">SUMIFS('Base 61x27'!$U$2:$U$1648,'Base 61x27'!$B$2:$B$1648,$A16,'Base 61x27'!$M$2:$M$1648,J$1)</x:f>
        <x:v>71.62660255846156</x:v>
      </x:c>
      <x:c r="K16" s="14" t="n">
        <x:f ca="1">SUMIFS('Base 61x27'!$U$2:$U$1648,'Base 61x27'!$B$2:$B$1648,$A16,'Base 61x27'!$M$2:$M$1648,K$1)</x:f>
        <x:v>54.05982906423077</x:v>
      </x:c>
      <x:c r="L16" s="14" t="n">
        <x:f t="shared" ca="1" si="0">SUM(C16:K16)/9</x:f>
        <x:v>44.95162631027778</x:v>
      </x:c>
      <x:c r="M16" t="n">
        <x:f t="shared" ca="1" si="1">1+COUNTIF($L$2:$L$28,"&gt;"&amp;L16)</x:f>
        <x:v>15</x:v>
      </x:c>
    </x:row>
    <x:row r="17">
      <x:c r="A17" t="s">
        <x:v>61</x:v>
      </x:c>
      <x:c r="B17" t="s">
        <x:v>62</x:v>
      </x:c>
      <x:c r="C17" s="14" t="n">
        <x:f ca="1">SUMIFS('Base 61x27'!$U$2:$U$1648,'Base 61x27'!$B$2:$B$1648,$A17,'Base 61x27'!$M$2:$M$1648,C$1)</x:f>
        <x:v>55.769230769230774</x:v>
      </x:c>
      <x:c r="D17" s="14" t="n">
        <x:f ca="1">SUMIFS('Base 61x27'!$U$2:$U$1648,'Base 61x27'!$B$2:$B$1648,$A17,'Base 61x27'!$M$2:$M$1648,D$1)</x:f>
        <x:v>40.38461538461539</x:v>
      </x:c>
      <x:c r="E17" s="14" t="n">
        <x:f ca="1">SUMIFS('Base 61x27'!$U$2:$U$1648,'Base 61x27'!$B$2:$B$1648,$A17,'Base 61x27'!$M$2:$M$1648,E$1)</x:f>
        <x:v>34.61538461538462</x:v>
      </x:c>
      <x:c r="F17" s="14" t="n">
        <x:f ca="1">SUMIFS('Base 61x27'!$U$2:$U$1648,'Base 61x27'!$B$2:$B$1648,$A17,'Base 61x27'!$M$2:$M$1648,F$1)</x:f>
        <x:v>34.61538461192308</x:v>
      </x:c>
      <x:c r="G17" s="14" t="n">
        <x:f ca="1">SUMIFS('Base 61x27'!$U$2:$U$1648,'Base 61x27'!$B$2:$B$1648,$A17,'Base 61x27'!$M$2:$M$1648,G$1)</x:f>
        <x:v>55.78525644865385</x:v>
      </x:c>
      <x:c r="H17" s="14" t="n">
        <x:f ca="1">SUMIFS('Base 61x27'!$U$2:$U$1648,'Base 61x27'!$B$2:$B$1648,$A17,'Base 61x27'!$M$2:$M$1648,H$1)</x:f>
        <x:v>48.07692307692307</x:v>
      </x:c>
      <x:c r="I17" s="14" t="n">
        <x:f ca="1">SUMIFS('Base 61x27'!$U$2:$U$1648,'Base 61x27'!$B$2:$B$1648,$A17,'Base 61x27'!$M$2:$M$1648,I$1)</x:f>
        <x:v>46.15384615384616</x:v>
      </x:c>
      <x:c r="J17" s="14" t="n">
        <x:f ca="1">SUMIFS('Base 61x27'!$U$2:$U$1648,'Base 61x27'!$B$2:$B$1648,$A17,'Base 61x27'!$M$2:$M$1648,J$1)</x:f>
        <x:v>36.05769230269231</x:v>
      </x:c>
      <x:c r="K17" s="14" t="n">
        <x:f ca="1">SUMIFS('Base 61x27'!$U$2:$U$1648,'Base 61x27'!$B$2:$B$1648,$A17,'Base 61x27'!$M$2:$M$1648,K$1)</x:f>
        <x:v>45.940170943846155</x:v>
      </x:c>
      <x:c r="L17" s="14" t="n">
        <x:f t="shared" ca="1" si="0">SUM(C17:K17)/9</x:f>
        <x:v>44.155389367457275</x:v>
      </x:c>
      <x:c r="M17" t="n">
        <x:f t="shared" ca="1" si="1">1+COUNTIF($L$2:$L$28,"&gt;"&amp;L17)</x:f>
        <x:v>16</x:v>
      </x:c>
    </x:row>
    <x:row r="18">
      <x:c r="A18" t="s">
        <x:v>93</x:v>
      </x:c>
      <x:c r="B18" t="s">
        <x:v>94</x:v>
      </x:c>
      <x:c r="C18" s="14" t="n">
        <x:f ca="1">SUMIFS('Base 61x27'!$U$2:$U$1648,'Base 61x27'!$B$2:$B$1648,$A18,'Base 61x27'!$M$2:$M$1648,C$1)</x:f>
        <x:v>52.88461538461539</x:v>
      </x:c>
      <x:c r="D18" s="14" t="n">
        <x:f ca="1">SUMIFS('Base 61x27'!$U$2:$U$1648,'Base 61x27'!$B$2:$B$1648,$A18,'Base 61x27'!$M$2:$M$1648,D$1)</x:f>
        <x:v>46.15384615384615</x:v>
      </x:c>
      <x:c r="E18" s="14" t="n">
        <x:f ca="1">SUMIFS('Base 61x27'!$U$2:$U$1648,'Base 61x27'!$B$2:$B$1648,$A18,'Base 61x27'!$M$2:$M$1648,E$1)</x:f>
        <x:v>44.230769230769226</x:v>
      </x:c>
      <x:c r="F18" s="14" t="n">
        <x:f ca="1">SUMIFS('Base 61x27'!$U$2:$U$1648,'Base 61x27'!$B$2:$B$1648,$A18,'Base 61x27'!$M$2:$M$1648,F$1)</x:f>
        <x:v>39.95726495326923</x:v>
      </x:c>
      <x:c r="G18" s="14" t="n">
        <x:f ca="1">SUMIFS('Base 61x27'!$U$2:$U$1648,'Base 61x27'!$B$2:$B$1648,$A18,'Base 61x27'!$M$2:$M$1648,G$1)</x:f>
        <x:v>53.4455128575</x:v>
      </x:c>
      <x:c r="H18" s="14" t="n">
        <x:f ca="1">SUMIFS('Base 61x27'!$U$2:$U$1648,'Base 61x27'!$B$2:$B$1648,$A18,'Base 61x27'!$M$2:$M$1648,H$1)</x:f>
        <x:v>44.230769230769226</x:v>
      </x:c>
      <x:c r="I18" s="14" t="n">
        <x:f ca="1">SUMIFS('Base 61x27'!$U$2:$U$1648,'Base 61x27'!$B$2:$B$1648,$A18,'Base 61x27'!$M$2:$M$1648,I$1)</x:f>
        <x:v>48.07692307692308</x:v>
      </x:c>
      <x:c r="J18" s="14" t="n">
        <x:f ca="1">SUMIFS('Base 61x27'!$U$2:$U$1648,'Base 61x27'!$B$2:$B$1648,$A18,'Base 61x27'!$M$2:$M$1648,J$1)</x:f>
        <x:v>28.55769230423077</x:v>
      </x:c>
      <x:c r="K18" s="14" t="n">
        <x:f ca="1">SUMIFS('Base 61x27'!$U$2:$U$1648,'Base 61x27'!$B$2:$B$1648,$A18,'Base 61x27'!$M$2:$M$1648,K$1)</x:f>
        <x:v>35.256410259230776</x:v>
      </x:c>
      <x:c r="L18" s="14" t="n">
        <x:f t="shared" ca="1" si="0">SUM(C18:K18)/9</x:f>
        <x:v>43.6437559390171</x:v>
      </x:c>
      <x:c r="M18" t="n">
        <x:f t="shared" ca="1" si="1">1+COUNTIF($L$2:$L$28,"&gt;"&amp;L18)</x:f>
        <x:v>18</x:v>
      </x:c>
    </x:row>
    <x:row r="19">
      <x:c r="A19" t="s">
        <x:v>97</x:v>
      </x:c>
      <x:c r="B19" t="s">
        <x:v>98</x:v>
      </x:c>
      <x:c r="C19" s="14" t="n">
        <x:f ca="1">SUMIFS('Base 61x27'!$U$2:$U$1648,'Base 61x27'!$B$2:$B$1648,$A19,'Base 61x27'!$M$2:$M$1648,C$1)</x:f>
        <x:v>39.42307692307693</x:v>
      </x:c>
      <x:c r="D19" s="14" t="n">
        <x:f ca="1">SUMIFS('Base 61x27'!$U$2:$U$1648,'Base 61x27'!$B$2:$B$1648,$A19,'Base 61x27'!$M$2:$M$1648,D$1)</x:f>
        <x:v>19.230769230769234</x:v>
      </x:c>
      <x:c r="E19" s="14" t="n">
        <x:f ca="1">SUMIFS('Base 61x27'!$U$2:$U$1648,'Base 61x27'!$B$2:$B$1648,$A19,'Base 61x27'!$M$2:$M$1648,E$1)</x:f>
        <x:v>30.76923076923077</x:v>
      </x:c>
      <x:c r="F19" s="14" t="n">
        <x:f ca="1">SUMIFS('Base 61x27'!$U$2:$U$1648,'Base 61x27'!$B$2:$B$1648,$A19,'Base 61x27'!$M$2:$M$1648,F$1)</x:f>
        <x:v>67.09401708730768</x:v>
      </x:c>
      <x:c r="G19" s="14" t="n">
        <x:f ca="1">SUMIFS('Base 61x27'!$U$2:$U$1648,'Base 61x27'!$B$2:$B$1648,$A19,'Base 61x27'!$M$2:$M$1648,G$1)</x:f>
        <x:v>28.525641046730772</x:v>
      </x:c>
      <x:c r="H19" s="14" t="n">
        <x:f ca="1">SUMIFS('Base 61x27'!$U$2:$U$1648,'Base 61x27'!$B$2:$B$1648,$A19,'Base 61x27'!$M$2:$M$1648,H$1)</x:f>
        <x:v>40.38461538461539</x:v>
      </x:c>
      <x:c r="I19" s="14" t="n">
        <x:f ca="1">SUMIFS('Base 61x27'!$U$2:$U$1648,'Base 61x27'!$B$2:$B$1648,$A19,'Base 61x27'!$M$2:$M$1648,I$1)</x:f>
        <x:v>90.38461538461539</x:v>
      </x:c>
      <x:c r="J19" s="14" t="n">
        <x:f ca="1">SUMIFS('Base 61x27'!$U$2:$U$1648,'Base 61x27'!$B$2:$B$1648,$A19,'Base 61x27'!$M$2:$M$1648,J$1)</x:f>
        <x:v>41.698717945384615</x:v>
      </x:c>
      <x:c r="K19" s="14" t="n">
        <x:f ca="1">SUMIFS('Base 61x27'!$U$2:$U$1648,'Base 61x27'!$B$2:$B$1648,$A19,'Base 61x27'!$M$2:$M$1648,K$1)</x:f>
        <x:v>36.111111112692306</x:v>
      </x:c>
      <x:c r="L19" s="14" t="n">
        <x:f t="shared" ca="1" si="0">SUM(C19:K19)/9</x:f>
        <x:v>43.73575498715812</x:v>
      </x:c>
      <x:c r="M19" t="n">
        <x:f t="shared" ca="1" si="1">1+COUNTIF($L$2:$L$28,"&gt;"&amp;L19)</x:f>
        <x:v>17</x:v>
      </x:c>
    </x:row>
    <x:row r="20">
      <x:c r="A20" t="s">
        <x:v>107</x:v>
      </x:c>
      <x:c r="B20" t="s">
        <x:v>108</x:v>
      </x:c>
      <x:c r="C20" s="14" t="n">
        <x:f ca="1">SUMIFS('Base 61x27'!$U$2:$U$1648,'Base 61x27'!$B$2:$B$1648,$A20,'Base 61x27'!$M$2:$M$1648,C$1)</x:f>
        <x:v>14.423076923076923</x:v>
      </x:c>
      <x:c r="D20" s="14" t="n">
        <x:f ca="1">SUMIFS('Base 61x27'!$U$2:$U$1648,'Base 61x27'!$B$2:$B$1648,$A20,'Base 61x27'!$M$2:$M$1648,D$1)</x:f>
        <x:v>50</x:v>
      </x:c>
      <x:c r="E20" s="14" t="n">
        <x:f ca="1">SUMIFS('Base 61x27'!$U$2:$U$1648,'Base 61x27'!$B$2:$B$1648,$A20,'Base 61x27'!$M$2:$M$1648,E$1)</x:f>
        <x:v>17.30769230769231</x:v>
      </x:c>
      <x:c r="F20" s="14" t="n">
        <x:f ca="1">SUMIFS('Base 61x27'!$U$2:$U$1648,'Base 61x27'!$B$2:$B$1648,$A20,'Base 61x27'!$M$2:$M$1648,F$1)</x:f>
        <x:v>41.02564102153846</x:v>
      </x:c>
      <x:c r="G20" s="14" t="n">
        <x:f ca="1">SUMIFS('Base 61x27'!$U$2:$U$1648,'Base 61x27'!$B$2:$B$1648,$A20,'Base 61x27'!$M$2:$M$1648,G$1)</x:f>
        <x:v>22.564102580192316</x:v>
      </x:c>
      <x:c r="H20" s="14" t="n">
        <x:f ca="1">SUMIFS('Base 61x27'!$U$2:$U$1648,'Base 61x27'!$B$2:$B$1648,$A20,'Base 61x27'!$M$2:$M$1648,H$1)</x:f>
        <x:v>61.53846153846154</x:v>
      </x:c>
      <x:c r="I20" s="14" t="n">
        <x:f ca="1">SUMIFS('Base 61x27'!$U$2:$U$1648,'Base 61x27'!$B$2:$B$1648,$A20,'Base 61x27'!$M$2:$M$1648,I$1)</x:f>
        <x:v>90.38461538461539</x:v>
      </x:c>
      <x:c r="J20" s="14" t="n">
        <x:f ca="1">SUMIFS('Base 61x27'!$U$2:$U$1648,'Base 61x27'!$B$2:$B$1648,$A20,'Base 61x27'!$M$2:$M$1648,J$1)</x:f>
        <x:v>21.458333330576927</x:v>
      </x:c>
      <x:c r="K20" s="14" t="n">
        <x:f ca="1">SUMIFS('Base 61x27'!$U$2:$U$1648,'Base 61x27'!$B$2:$B$1648,$A20,'Base 61x27'!$M$2:$M$1648,K$1)</x:f>
        <x:v>49.35897436076923</x:v>
      </x:c>
      <x:c r="L20" s="14" t="n">
        <x:f t="shared" ca="1" si="0">SUM(C20:K20)/9</x:f>
        <x:v>40.89565527188035</x:v>
      </x:c>
      <x:c r="M20" t="n">
        <x:f t="shared" ca="1" si="1">1+COUNTIF($L$2:$L$28,"&gt;"&amp;L20)</x:f>
        <x:v>19</x:v>
      </x:c>
    </x:row>
    <x:row r="21">
      <x:c r="A21" t="s">
        <x:v>87</x:v>
      </x:c>
      <x:c r="B21" t="s">
        <x:v>88</x:v>
      </x:c>
      <x:c r="C21" s="14" t="n">
        <x:f ca="1">SUMIFS('Base 61x27'!$U$2:$U$1648,'Base 61x27'!$B$2:$B$1648,$A21,'Base 61x27'!$M$2:$M$1648,C$1)</x:f>
        <x:v>38.46153846153846</x:v>
      </x:c>
      <x:c r="D21" s="14" t="n">
        <x:f ca="1">SUMIFS('Base 61x27'!$U$2:$U$1648,'Base 61x27'!$B$2:$B$1648,$A21,'Base 61x27'!$M$2:$M$1648,D$1)</x:f>
        <x:v>23.076923076923077</x:v>
      </x:c>
      <x:c r="E21" s="14" t="n">
        <x:f ca="1">SUMIFS('Base 61x27'!$U$2:$U$1648,'Base 61x27'!$B$2:$B$1648,$A21,'Base 61x27'!$M$2:$M$1648,E$1)</x:f>
        <x:v>50</x:v>
      </x:c>
      <x:c r="F21" s="14" t="n">
        <x:f ca="1">SUMIFS('Base 61x27'!$U$2:$U$1648,'Base 61x27'!$B$2:$B$1648,$A21,'Base 61x27'!$M$2:$M$1648,F$1)</x:f>
        <x:v>68.80341879653845</x:v>
      </x:c>
      <x:c r="G21" s="14" t="n">
        <x:f ca="1">SUMIFS('Base 61x27'!$U$2:$U$1648,'Base 61x27'!$B$2:$B$1648,$A21,'Base 61x27'!$M$2:$M$1648,G$1)</x:f>
        <x:v>43.55769234</x:v>
      </x:c>
      <x:c r="H21" s="14" t="n">
        <x:f ca="1">SUMIFS('Base 61x27'!$U$2:$U$1648,'Base 61x27'!$B$2:$B$1648,$A21,'Base 61x27'!$M$2:$M$1648,H$1)</x:f>
        <x:v>9.615384615384615</x:v>
      </x:c>
      <x:c r="I21" s="14" t="n">
        <x:f ca="1">SUMIFS('Base 61x27'!$U$2:$U$1648,'Base 61x27'!$B$2:$B$1648,$A21,'Base 61x27'!$M$2:$M$1648,I$1)</x:f>
        <x:v>9.615384615384615</x:v>
      </x:c>
      <x:c r="J21" s="14" t="n">
        <x:f ca="1">SUMIFS('Base 61x27'!$U$2:$U$1648,'Base 61x27'!$B$2:$B$1648,$A21,'Base 61x27'!$M$2:$M$1648,J$1)</x:f>
        <x:v>62.26762819769231</x:v>
      </x:c>
      <x:c r="K21" s="14" t="n">
        <x:f ca="1">SUMIFS('Base 61x27'!$U$2:$U$1648,'Base 61x27'!$B$2:$B$1648,$A21,'Base 61x27'!$M$2:$M$1648,K$1)</x:f>
        <x:v>43.80341880730769</x:v>
      </x:c>
      <x:c r="L21" s="14" t="n">
        <x:f t="shared" ca="1" si="0">SUM(C21:K21)/9</x:f>
        <x:v>38.80015432341881</x:v>
      </x:c>
      <x:c r="M21" t="n">
        <x:f t="shared" ca="1" si="1">1+COUNTIF($L$2:$L$28,"&gt;"&amp;L21)</x:f>
        <x:v>20</x:v>
      </x:c>
    </x:row>
    <x:row r="22">
      <x:c r="A22" t="s">
        <x:v>99</x:v>
      </x:c>
      <x:c r="B22" t="s">
        <x:v>100</x:v>
      </x:c>
      <x:c r="C22" s="14" t="n">
        <x:f ca="1">SUMIFS('Base 61x27'!$U$2:$U$1648,'Base 61x27'!$B$2:$B$1648,$A22,'Base 61x27'!$M$2:$M$1648,C$1)</x:f>
        <x:v>38.46153846153846</x:v>
      </x:c>
      <x:c r="D22" s="14" t="n">
        <x:f ca="1">SUMIFS('Base 61x27'!$U$2:$U$1648,'Base 61x27'!$B$2:$B$1648,$A22,'Base 61x27'!$M$2:$M$1648,D$1)</x:f>
        <x:v>11.538461538461538</x:v>
      </x:c>
      <x:c r="E22" s="14" t="n">
        <x:f ca="1">SUMIFS('Base 61x27'!$U$2:$U$1648,'Base 61x27'!$B$2:$B$1648,$A22,'Base 61x27'!$M$2:$M$1648,E$1)</x:f>
        <x:v>19.23076923076923</x:v>
      </x:c>
      <x:c r="F22" s="14" t="n">
        <x:f ca="1">SUMIFS('Base 61x27'!$U$2:$U$1648,'Base 61x27'!$B$2:$B$1648,$A22,'Base 61x27'!$M$2:$M$1648,F$1)</x:f>
        <x:v>44.65811965365384</x:v>
      </x:c>
      <x:c r="G22" s="14" t="n">
        <x:f ca="1">SUMIFS('Base 61x27'!$U$2:$U$1648,'Base 61x27'!$B$2:$B$1648,$A22,'Base 61x27'!$M$2:$M$1648,G$1)</x:f>
        <x:v>51.233974394038476</x:v>
      </x:c>
      <x:c r="H22" s="14" t="n">
        <x:f ca="1">SUMIFS('Base 61x27'!$U$2:$U$1648,'Base 61x27'!$B$2:$B$1648,$A22,'Base 61x27'!$M$2:$M$1648,H$1)</x:f>
        <x:v>19.23076923076923</x:v>
      </x:c>
      <x:c r="I22" s="14" t="n">
        <x:f ca="1">SUMIFS('Base 61x27'!$U$2:$U$1648,'Base 61x27'!$B$2:$B$1648,$A22,'Base 61x27'!$M$2:$M$1648,I$1)</x:f>
        <x:v>41.34615384615384</x:v>
      </x:c>
      <x:c r="J22" s="14" t="n">
        <x:f ca="1">SUMIFS('Base 61x27'!$U$2:$U$1648,'Base 61x27'!$B$2:$B$1648,$A22,'Base 61x27'!$M$2:$M$1648,J$1)</x:f>
        <x:v>45.77724358538462</x:v>
      </x:c>
      <x:c r="K22" s="14" t="n">
        <x:f ca="1">SUMIFS('Base 61x27'!$U$2:$U$1648,'Base 61x27'!$B$2:$B$1648,$A22,'Base 61x27'!$M$2:$M$1648,K$1)</x:f>
        <x:v>50.00000000615384</x:v>
      </x:c>
      <x:c r="L22" s="14" t="n">
        <x:f t="shared" ca="1" si="0">SUM(C22:K22)/9</x:f>
        <x:v>35.71966999410256</x:v>
      </x:c>
      <x:c r="M22" t="n">
        <x:f t="shared" ca="1" si="1">1+COUNTIF($L$2:$L$28,"&gt;"&amp;L22)</x:f>
        <x:v>21</x:v>
      </x:c>
    </x:row>
    <x:row r="23">
      <x:c r="A23" t="s">
        <x:v>81</x:v>
      </x:c>
      <x:c r="B23" t="s">
        <x:v>82</x:v>
      </x:c>
      <x:c r="C23" s="14" t="n">
        <x:f ca="1">SUMIFS('Base 61x27'!$U$2:$U$1648,'Base 61x27'!$B$2:$B$1648,$A23,'Base 61x27'!$M$2:$M$1648,C$1)</x:f>
        <x:v>14.423076923076923</x:v>
      </x:c>
      <x:c r="D23" s="14" t="n">
        <x:f ca="1">SUMIFS('Base 61x27'!$U$2:$U$1648,'Base 61x27'!$B$2:$B$1648,$A23,'Base 61x27'!$M$2:$M$1648,D$1)</x:f>
        <x:v>26.923076923076923</x:v>
      </x:c>
      <x:c r="E23" s="14" t="n">
        <x:f ca="1">SUMIFS('Base 61x27'!$U$2:$U$1648,'Base 61x27'!$B$2:$B$1648,$A23,'Base 61x27'!$M$2:$M$1648,E$1)</x:f>
        <x:v>5.769230769230769</x:v>
      </x:c>
      <x:c r="F23" s="14" t="n">
        <x:f ca="1">SUMIFS('Base 61x27'!$U$2:$U$1648,'Base 61x27'!$B$2:$B$1648,$A23,'Base 61x27'!$M$2:$M$1648,F$1)</x:f>
        <x:v>35.470085466538464</x:v>
      </x:c>
      <x:c r="G23" s="14" t="n">
        <x:f ca="1">SUMIFS('Base 61x27'!$U$2:$U$1648,'Base 61x27'!$B$2:$B$1648,$A23,'Base 61x27'!$M$2:$M$1648,G$1)</x:f>
        <x:v>33.20512822807692</x:v>
      </x:c>
      <x:c r="H23" s="14" t="n">
        <x:f ca="1">SUMIFS('Base 61x27'!$U$2:$U$1648,'Base 61x27'!$B$2:$B$1648,$A23,'Base 61x27'!$M$2:$M$1648,H$1)</x:f>
        <x:v>63.46153846153846</x:v>
      </x:c>
      <x:c r="I23" s="14" t="n">
        <x:f ca="1">SUMIFS('Base 61x27'!$U$2:$U$1648,'Base 61x27'!$B$2:$B$1648,$A23,'Base 61x27'!$M$2:$M$1648,I$1)</x:f>
        <x:v>44.230769230769226</x:v>
      </x:c>
      <x:c r="J23" s="14" t="n">
        <x:f ca="1">SUMIFS('Base 61x27'!$U$2:$U$1648,'Base 61x27'!$B$2:$B$1648,$A23,'Base 61x27'!$M$2:$M$1648,J$1)</x:f>
        <x:v>17.580128201538464</x:v>
      </x:c>
      <x:c r="K23" s="14" t="n">
        <x:f ca="1">SUMIFS('Base 61x27'!$U$2:$U$1648,'Base 61x27'!$B$2:$B$1648,$A23,'Base 61x27'!$M$2:$M$1648,K$1)</x:f>
        <x:v>36.32478632769231</x:v>
      </x:c>
      <x:c r="L23" s="14" t="n">
        <x:f t="shared" ca="1" si="0">SUM(C23:K23)/9</x:f>
        <x:v>30.820868947948718</x:v>
      </x:c>
      <x:c r="M23" t="n">
        <x:f t="shared" ca="1" si="1">1+COUNTIF($L$2:$L$28,"&gt;"&amp;L23)</x:f>
        <x:v>22</x:v>
      </x:c>
    </x:row>
    <x:row r="24">
      <x:c r="A24" t="s">
        <x:v>79</x:v>
      </x:c>
      <x:c r="B24" t="s">
        <x:v>80</x:v>
      </x:c>
      <x:c r="C24" s="14" t="n">
        <x:f ca="1">SUMIFS('Base 61x27'!$U$2:$U$1648,'Base 61x27'!$B$2:$B$1648,$A24,'Base 61x27'!$M$2:$M$1648,C$1)</x:f>
        <x:v>21.153846153846153</x:v>
      </x:c>
      <x:c r="D24" s="14" t="n">
        <x:f ca="1">SUMIFS('Base 61x27'!$U$2:$U$1648,'Base 61x27'!$B$2:$B$1648,$A24,'Base 61x27'!$M$2:$M$1648,D$1)</x:f>
        <x:v>15.384615384615385</x:v>
      </x:c>
      <x:c r="E24" s="14" t="n">
        <x:f ca="1">SUMIFS('Base 61x27'!$U$2:$U$1648,'Base 61x27'!$B$2:$B$1648,$A24,'Base 61x27'!$M$2:$M$1648,E$1)</x:f>
        <x:v>30.76923076923077</x:v>
      </x:c>
      <x:c r="F24" s="14" t="n">
        <x:f ca="1">SUMIFS('Base 61x27'!$U$2:$U$1648,'Base 61x27'!$B$2:$B$1648,$A24,'Base 61x27'!$M$2:$M$1648,F$1)</x:f>
        <x:v>39.10256409865385</x:v>
      </x:c>
      <x:c r="G24" s="14" t="n">
        <x:f ca="1">SUMIFS('Base 61x27'!$U$2:$U$1648,'Base 61x27'!$B$2:$B$1648,$A24,'Base 61x27'!$M$2:$M$1648,G$1)</x:f>
        <x:v>27.62820514788462</x:v>
      </x:c>
      <x:c r="H24" s="14" t="n">
        <x:f ca="1">SUMIFS('Base 61x27'!$U$2:$U$1648,'Base 61x27'!$B$2:$B$1648,$A24,'Base 61x27'!$M$2:$M$1648,H$1)</x:f>
        <x:v>9.615384615384617</x:v>
      </x:c>
      <x:c r="I24" s="14" t="n">
        <x:f ca="1">SUMIFS('Base 61x27'!$U$2:$U$1648,'Base 61x27'!$B$2:$B$1648,$A24,'Base 61x27'!$M$2:$M$1648,I$1)</x:f>
        <x:v>48.07692307692308</x:v>
      </x:c>
      <x:c r="J24" s="14" t="n">
        <x:f ca="1">SUMIFS('Base 61x27'!$U$2:$U$1648,'Base 61x27'!$B$2:$B$1648,$A24,'Base 61x27'!$M$2:$M$1648,J$1)</x:f>
        <x:v>21.70673076692308</x:v>
      </x:c>
      <x:c r="K24" s="14" t="n">
        <x:f ca="1">SUMIFS('Base 61x27'!$U$2:$U$1648,'Base 61x27'!$B$2:$B$1648,$A24,'Base 61x27'!$M$2:$M$1648,K$1)</x:f>
        <x:v>63.24786325173078</x:v>
      </x:c>
      <x:c r="L24" s="14" t="n">
        <x:f t="shared" ca="1" si="0">SUM(C24:K24)/9</x:f>
        <x:v>30.74281814057692</x:v>
      </x:c>
      <x:c r="M24" t="n">
        <x:f t="shared" ca="1" si="1">1+COUNTIF($L$2:$L$28,"&gt;"&amp;L24)</x:f>
        <x:v>23</x:v>
      </x:c>
    </x:row>
    <x:row r="25">
      <x:c r="A25" t="s">
        <x:v>101</x:v>
      </x:c>
      <x:c r="B25" t="s">
        <x:v>102</x:v>
      </x:c>
      <x:c r="C25" s="14" t="n">
        <x:f ca="1">SUMIFS('Base 61x27'!$U$2:$U$1648,'Base 61x27'!$B$2:$B$1648,$A25,'Base 61x27'!$M$2:$M$1648,C$1)</x:f>
        <x:v>26.923076923076923</x:v>
      </x:c>
      <x:c r="D25" s="14" t="n">
        <x:f ca="1">SUMIFS('Base 61x27'!$U$2:$U$1648,'Base 61x27'!$B$2:$B$1648,$A25,'Base 61x27'!$M$2:$M$1648,D$1)</x:f>
        <x:v>34.61538461538461</x:v>
      </x:c>
      <x:c r="E25" s="14" t="n">
        <x:f ca="1">SUMIFS('Base 61x27'!$U$2:$U$1648,'Base 61x27'!$B$2:$B$1648,$A25,'Base 61x27'!$M$2:$M$1648,E$1)</x:f>
        <x:v>26.923076923076923</x:v>
      </x:c>
      <x:c r="F25" s="14" t="n">
        <x:f ca="1">SUMIFS('Base 61x27'!$U$2:$U$1648,'Base 61x27'!$B$2:$B$1648,$A25,'Base 61x27'!$M$2:$M$1648,F$1)</x:f>
        <x:v>6.410256409615386</x:v>
      </x:c>
      <x:c r="G25" s="14" t="n">
        <x:f ca="1">SUMIFS('Base 61x27'!$U$2:$U$1648,'Base 61x27'!$B$2:$B$1648,$A25,'Base 61x27'!$M$2:$M$1648,G$1)</x:f>
        <x:v>12.307692314807696</x:v>
      </x:c>
      <x:c r="H25" s="14" t="n">
        <x:f ca="1">SUMIFS('Base 61x27'!$U$2:$U$1648,'Base 61x27'!$B$2:$B$1648,$A25,'Base 61x27'!$M$2:$M$1648,H$1)</x:f>
        <x:v>63.46153846153847</x:v>
      </x:c>
      <x:c r="I25" s="14" t="n">
        <x:f ca="1">SUMIFS('Base 61x27'!$U$2:$U$1648,'Base 61x27'!$B$2:$B$1648,$A25,'Base 61x27'!$M$2:$M$1648,I$1)</x:f>
        <x:v>38.46153846153846</x:v>
      </x:c>
      <x:c r="J25" s="14" t="n">
        <x:f ca="1">SUMIFS('Base 61x27'!$U$2:$U$1648,'Base 61x27'!$B$2:$B$1648,$A25,'Base 61x27'!$M$2:$M$1648,J$1)</x:f>
        <x:v>11.682692306538462</x:v>
      </x:c>
      <x:c r="K25" s="14" t="n">
        <x:f ca="1">SUMIFS('Base 61x27'!$U$2:$U$1648,'Base 61x27'!$B$2:$B$1648,$A25,'Base 61x27'!$M$2:$M$1648,K$1)</x:f>
        <x:v>44.44444444807693</x:v>
      </x:c>
      <x:c r="L25" s="14" t="n">
        <x:f t="shared" ca="1" si="0">SUM(C25:K25)/9</x:f>
        <x:v>29.469966762628204</x:v>
      </x:c>
      <x:c r="M25" t="n">
        <x:f t="shared" ca="1" si="1">1+COUNTIF($L$2:$L$28,"&gt;"&amp;L25)</x:f>
        <x:v>24</x:v>
      </x:c>
    </x:row>
    <x:row r="26">
      <x:c r="A26" t="s">
        <x:v>91</x:v>
      </x:c>
      <x:c r="B26" t="s">
        <x:v>92</x:v>
      </x:c>
      <x:c r="C26" s="14" t="n">
        <x:f ca="1">SUMIFS('Base 61x27'!$U$2:$U$1648,'Base 61x27'!$B$2:$B$1648,$A26,'Base 61x27'!$M$2:$M$1648,C$1)</x:f>
        <x:v>2.8846153846153846</x:v>
      </x:c>
      <x:c r="D26" s="14" t="n">
        <x:f ca="1">SUMIFS('Base 61x27'!$U$2:$U$1648,'Base 61x27'!$B$2:$B$1648,$A26,'Base 61x27'!$M$2:$M$1648,D$1)</x:f>
        <x:v>7.6923076923076925</x:v>
      </x:c>
      <x:c r="E26" s="14" t="n">
        <x:f ca="1">SUMIFS('Base 61x27'!$U$2:$U$1648,'Base 61x27'!$B$2:$B$1648,$A26,'Base 61x27'!$M$2:$M$1648,E$1)</x:f>
        <x:v>11.538461538461538</x:v>
      </x:c>
      <x:c r="F26" s="14" t="n">
        <x:f ca="1">SUMIFS('Base 61x27'!$U$2:$U$1648,'Base 61x27'!$B$2:$B$1648,$A26,'Base 61x27'!$M$2:$M$1648,F$1)</x:f>
        <x:v>37.60683760307692</x:v>
      </x:c>
      <x:c r="G26" s="14" t="n">
        <x:f ca="1">SUMIFS('Base 61x27'!$U$2:$U$1648,'Base 61x27'!$B$2:$B$1648,$A26,'Base 61x27'!$M$2:$M$1648,G$1)</x:f>
        <x:v>19.51923078365385</x:v>
      </x:c>
      <x:c r="H26" s="14" t="n">
        <x:f ca="1">SUMIFS('Base 61x27'!$U$2:$U$1648,'Base 61x27'!$B$2:$B$1648,$A26,'Base 61x27'!$M$2:$M$1648,H$1)</x:f>
        <x:v>32.692307692307686</x:v>
      </x:c>
      <x:c r="I26" s="14" t="n">
        <x:f ca="1">SUMIFS('Base 61x27'!$U$2:$U$1648,'Base 61x27'!$B$2:$B$1648,$A26,'Base 61x27'!$M$2:$M$1648,I$1)</x:f>
        <x:v>11.53846153846154</x:v>
      </x:c>
      <x:c r="J26" s="14" t="n">
        <x:f ca="1">SUMIFS('Base 61x27'!$U$2:$U$1648,'Base 61x27'!$B$2:$B$1648,$A26,'Base 61x27'!$M$2:$M$1648,J$1)</x:f>
        <x:v>54.423076918461554</x:v>
      </x:c>
      <x:c r="K26" s="14" t="n">
        <x:f ca="1">SUMIFS('Base 61x27'!$U$2:$U$1648,'Base 61x27'!$B$2:$B$1648,$A26,'Base 61x27'!$M$2:$M$1648,K$1)</x:f>
        <x:v>44.87179487673077</x:v>
      </x:c>
      <x:c r="L26" s="14" t="n">
        <x:f t="shared" ca="1" si="0">SUM(C26:K26)/9</x:f>
        <x:v>24.751899336452993</x:v>
      </x:c>
      <x:c r="M26" t="n">
        <x:f t="shared" ca="1" si="1">1+COUNTIF($L$2:$L$28,"&gt;"&amp;L26)</x:f>
        <x:v>25</x:v>
      </x:c>
    </x:row>
    <x:row r="27">
      <x:c r="A27" t="s">
        <x:v>71</x:v>
      </x:c>
      <x:c r="B27" t="s">
        <x:v>72</x:v>
      </x:c>
      <x:c r="C27" s="14" t="n">
        <x:f ca="1">SUMIFS('Base 61x27'!$U$2:$U$1648,'Base 61x27'!$B$2:$B$1648,$A27,'Base 61x27'!$M$2:$M$1648,C$1)</x:f>
        <x:v>15.384615384615385</x:v>
      </x:c>
      <x:c r="D27" s="14" t="n">
        <x:f ca="1">SUMIFS('Base 61x27'!$U$2:$U$1648,'Base 61x27'!$B$2:$B$1648,$A27,'Base 61x27'!$M$2:$M$1648,D$1)</x:f>
        <x:v>0</x:v>
      </x:c>
      <x:c r="E27" s="14" t="n">
        <x:f ca="1">SUMIFS('Base 61x27'!$U$2:$U$1648,'Base 61x27'!$B$2:$B$1648,$A27,'Base 61x27'!$M$2:$M$1648,E$1)</x:f>
        <x:v>11.538461538461538</x:v>
      </x:c>
      <x:c r="F27" s="14" t="n">
        <x:f ca="1">SUMIFS('Base 61x27'!$U$2:$U$1648,'Base 61x27'!$B$2:$B$1648,$A27,'Base 61x27'!$M$2:$M$1648,F$1)</x:f>
        <x:v>28.418803415961538</x:v>
      </x:c>
      <x:c r="G27" s="14" t="n">
        <x:f ca="1">SUMIFS('Base 61x27'!$U$2:$U$1648,'Base 61x27'!$B$2:$B$1648,$A27,'Base 61x27'!$M$2:$M$1648,G$1)</x:f>
        <x:v>40.28846156730769</x:v>
      </x:c>
      <x:c r="H27" s="14" t="n">
        <x:f ca="1">SUMIFS('Base 61x27'!$U$2:$U$1648,'Base 61x27'!$B$2:$B$1648,$A27,'Base 61x27'!$M$2:$M$1648,H$1)</x:f>
        <x:v>23.076923076923077</x:v>
      </x:c>
      <x:c r="I27" s="14" t="n">
        <x:f ca="1">SUMIFS('Base 61x27'!$U$2:$U$1648,'Base 61x27'!$B$2:$B$1648,$A27,'Base 61x27'!$M$2:$M$1648,I$1)</x:f>
        <x:v>7.6923076923076925</x:v>
      </x:c>
      <x:c r="J27" s="14" t="n">
        <x:f ca="1">SUMIFS('Base 61x27'!$U$2:$U$1648,'Base 61x27'!$B$2:$B$1648,$A27,'Base 61x27'!$M$2:$M$1648,J$1)</x:f>
        <x:v>23.749999995769237</x:v>
      </x:c>
      <x:c r="K27" s="14" t="n">
        <x:f ca="1">SUMIFS('Base 61x27'!$U$2:$U$1648,'Base 61x27'!$B$2:$B$1648,$A27,'Base 61x27'!$M$2:$M$1648,K$1)</x:f>
        <x:v>41.88034188307692</x:v>
      </x:c>
      <x:c r="L27" s="14" t="n">
        <x:f t="shared" ca="1" si="0">SUM(C27:K27)/9</x:f>
        <x:v>21.33665717271368</x:v>
      </x:c>
      <x:c r="M27" t="n">
        <x:f t="shared" ca="1" si="1">1+COUNTIF($L$2:$L$28,"&gt;"&amp;L27)</x:f>
        <x:v>26</x:v>
      </x:c>
    </x:row>
    <x:row r="28">
      <x:c r="A28" t="s">
        <x:v>59</x:v>
      </x:c>
      <x:c r="B28" t="s">
        <x:v>60</x:v>
      </x:c>
      <x:c r="C28" s="14" t="n">
        <x:f ca="1">SUMIFS('Base 61x27'!$U$2:$U$1648,'Base 61x27'!$B$2:$B$1648,$A28,'Base 61x27'!$M$2:$M$1648,C$1)</x:f>
        <x:v>6.730769230769231</x:v>
      </x:c>
      <x:c r="D28" s="14" t="n">
        <x:f ca="1">SUMIFS('Base 61x27'!$U$2:$U$1648,'Base 61x27'!$B$2:$B$1648,$A28,'Base 61x27'!$M$2:$M$1648,D$1)</x:f>
        <x:v>3.8461538461538463</x:v>
      </x:c>
      <x:c r="E28" s="14" t="n">
        <x:f ca="1">SUMIFS('Base 61x27'!$U$2:$U$1648,'Base 61x27'!$B$2:$B$1648,$A28,'Base 61x27'!$M$2:$M$1648,E$1)</x:f>
        <x:v>3.8461538461538463</x:v>
      </x:c>
      <x:c r="F28" s="14" t="n">
        <x:f ca="1">SUMIFS('Base 61x27'!$U$2:$U$1648,'Base 61x27'!$B$2:$B$1648,$A28,'Base 61x27'!$M$2:$M$1648,F$1)</x:f>
        <x:v>19.871794869807697</x:v>
      </x:c>
      <x:c r="G28" s="14" t="n">
        <x:f ca="1">SUMIFS('Base 61x27'!$U$2:$U$1648,'Base 61x27'!$B$2:$B$1648,$A28,'Base 61x27'!$M$2:$M$1648,G$1)</x:f>
        <x:v>20.25641027057692</x:v>
      </x:c>
      <x:c r="H28" s="14" t="n">
        <x:f ca="1">SUMIFS('Base 61x27'!$U$2:$U$1648,'Base 61x27'!$B$2:$B$1648,$A28,'Base 61x27'!$M$2:$M$1648,H$1)</x:f>
        <x:v>32.69230769230769</x:v>
      </x:c>
      <x:c r="I28" s="14" t="n">
        <x:f ca="1">SUMIFS('Base 61x27'!$U$2:$U$1648,'Base 61x27'!$B$2:$B$1648,$A28,'Base 61x27'!$M$2:$M$1648,I$1)</x:f>
        <x:v>0</x:v>
      </x:c>
      <x:c r="J28" s="14" t="n">
        <x:f ca="1">SUMIFS('Base 61x27'!$U$2:$U$1648,'Base 61x27'!$B$2:$B$1648,$A28,'Base 61x27'!$M$2:$M$1648,J$1)</x:f>
        <x:v>7.6923076919230775</x:v>
      </x:c>
      <x:c r="K28" s="14" t="n">
        <x:f ca="1">SUMIFS('Base 61x27'!$U$2:$U$1648,'Base 61x27'!$B$2:$B$1648,$A28,'Base 61x27'!$M$2:$M$1648,K$1)</x:f>
        <x:v>33.01282051326924</x:v>
      </x:c>
      <x:c r="L28" s="14" t="n">
        <x:f t="shared" ca="1" si="0">SUM(C28:K28)/9</x:f>
        <x:v>14.216524217884617</x:v>
      </x:c>
      <x:c r="M28" t="n">
        <x:f t="shared" ca="1" si="1">1+COUNTIF($L$2:$L$28,"&gt;"&amp;L28)</x:f>
        <x:v>27</x:v>
      </x:c>
    </x:row>
  </x:sheetData>
  <x:pageMargins left="0.7" right="0.7" top="0.75" bottom="0.75" header="0.3" footer="0.3"/>
  <x:tableParts count="1">
    <x:tablePart xmlns:r="http://schemas.openxmlformats.org/officeDocument/2006/relationships" r:id="R6a2eee91fc5c44a2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4" customWidth="1"/>
    <x:col min="2" max="2" width="9" customWidth="1"/>
    <x:col min="3" max="3" width="22" customWidth="1"/>
    <x:col min="4" max="13" width="18" customWidth="1"/>
  </x:cols>
  <x:sheetData>
    <x:row r="1" ht="30" customHeight="1">
      <x:c r="A1" s="23" t="s">
        <x:v>540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  <x:c r="M1" s="23"/>
    </x:row>
    <x:row r="3" ht="30" customHeight="1">
      <x:c r="A3" s="9" t="s">
        <x:v>538</x:v>
      </x:c>
      <x:c r="B3" s="9" t="s">
        <x:v>26</x:v>
      </x:c>
      <x:c r="C3" s="9" t="s">
        <x:v>27</x:v>
      </x:c>
      <x:c r="D3" s="9" t="s">
        <x:v>539</x:v>
      </x:c>
      <x:c r="E3" s="9" t="s">
        <x:v>56</x:v>
      </x:c>
      <x:c r="F3" s="9" t="s">
        <x:v>120</x:v>
      </x:c>
      <x:c r="G3" s="9" t="s">
        <x:v>124</x:v>
      </x:c>
      <x:c r="H3" s="9" t="s">
        <x:v>134</x:v>
      </x:c>
      <x:c r="I3" s="9" t="s">
        <x:v>165</x:v>
      </x:c>
      <x:c r="J3" s="9" t="s">
        <x:v>236</x:v>
      </x:c>
      <x:c r="K3" s="9" t="s">
        <x:v>246</x:v>
      </x:c>
      <x:c r="L3" s="9" t="s">
        <x:v>255</x:v>
      </x:c>
      <x:c r="M3" s="9" t="s">
        <x:v>340</x:v>
      </x:c>
    </x:row>
    <x:row r="4">
      <x:c r="A4" t="n">
        <x:f>'Dimensões 61'!M3</x:f>
        <x:v>1</x:v>
      </x:c>
      <x:c r="B4" t="str">
        <x:f>'Dimensões 61'!A3</x:f>
        <x:v>IE</x:v>
      </x:c>
      <x:c r="C4" t="str">
        <x:f>'Dimensões 61'!B3</x:f>
        <x:v>Irlanda</x:v>
      </x:c>
      <x:c r="D4" s="14" t="n">
        <x:f>'Dimensões 61'!L3</x:f>
        <x:v>75.8024691392735</x:v>
      </x:c>
      <x:c r="E4" s="14" t="n">
        <x:f>'Dimensões 61'!C3</x:f>
        <x:v>67.3076923076923</x:v>
      </x:c>
      <x:c r="F4" s="14" t="n">
        <x:f>'Dimensões 61'!D3</x:f>
        <x:v>100</x:v>
      </x:c>
      <x:c r="G4" s="14" t="n">
        <x:f>'Dimensões 61'!E3</x:f>
        <x:v>88.46153846153845</x:v>
      </x:c>
      <x:c r="H4" s="14" t="n">
        <x:f>'Dimensões 61'!F3</x:f>
        <x:v>89.10256409365385</x:v>
      </x:c>
      <x:c r="I4" s="14" t="n">
        <x:f>'Dimensões 61'!G3</x:f>
        <x:v>60.86538465653846</x:v>
      </x:c>
      <x:c r="J4" s="14" t="n">
        <x:f>'Dimensões 61'!H3</x:f>
        <x:v>100</x:v>
      </x:c>
      <x:c r="K4" s="14" t="n">
        <x:f>'Dimensões 61'!I3</x:f>
        <x:v>61.53846153846153</x:v>
      </x:c>
      <x:c r="L4" s="14" t="n">
        <x:f>'Dimensões 61'!J3</x:f>
        <x:v>69.32692307038462</x:v>
      </x:c>
      <x:c r="M4" s="14" t="n">
        <x:f>'Dimensões 61'!K3</x:f>
        <x:v>45.6196581251923</x:v>
      </x:c>
    </x:row>
    <x:row r="5">
      <x:c r="A5" t="n">
        <x:f>'Dimensões 61'!M2</x:f>
        <x:v>2</x:v>
      </x:c>
      <x:c r="B5" t="str">
        <x:f>'Dimensões 61'!A2</x:f>
        <x:v>DK</x:v>
      </x:c>
      <x:c r="C5" t="str">
        <x:f>'Dimensões 61'!B2</x:f>
        <x:v>Dinamarca</x:v>
      </x:c>
      <x:c r="D5" s="14" t="n">
        <x:f>'Dimensões 61'!L2</x:f>
        <x:v>75.3264482484829</x:v>
      </x:c>
      <x:c r="E5" s="14" t="n">
        <x:f>'Dimensões 61'!C2</x:f>
        <x:v>78.84615384615385</x:v>
      </x:c>
      <x:c r="F5" s="14" t="n">
        <x:f>'Dimensões 61'!D2</x:f>
        <x:v>92.3076923076923</x:v>
      </x:c>
      <x:c r="G5" s="14" t="n">
        <x:f>'Dimensões 61'!E2</x:f>
        <x:v>90.38461538461539</x:v>
      </x:c>
      <x:c r="H5" s="14" t="n">
        <x:f>'Dimensões 61'!F2</x:f>
        <x:v>60.25641025038462</x:v>
      </x:c>
      <x:c r="I5" s="14" t="n">
        <x:f>'Dimensões 61'!G2</x:f>
        <x:v>77.61217954057692</x:v>
      </x:c>
      <x:c r="J5" s="14" t="n">
        <x:f>'Dimensões 61'!H2</x:f>
        <x:v>71.15384615384615</x:v>
      </x:c>
      <x:c r="K5" s="14" t="n">
        <x:f>'Dimensões 61'!I2</x:f>
        <x:v>65.38461538461539</x:v>
      </x:c>
      <x:c r="L5" s="14" t="n">
        <x:f>'Dimensões 61'!J2</x:f>
        <x:v>90.49679486384616</x:v>
      </x:c>
      <x:c r="M5" s="14" t="n">
        <x:f>'Dimensões 61'!K2</x:f>
        <x:v>51.495726504615384</x:v>
      </x:c>
    </x:row>
    <x:row r="6">
      <x:c r="A6" t="n">
        <x:f>'Dimensões 61'!M5</x:f>
        <x:v>3</x:v>
      </x:c>
      <x:c r="B6" t="str">
        <x:f>'Dimensões 61'!A5</x:f>
        <x:v>NL</x:v>
      </x:c>
      <x:c r="C6" t="str">
        <x:f>'Dimensões 61'!B5</x:f>
        <x:v>Países Baixos</x:v>
      </x:c>
      <x:c r="D6" s="14" t="n">
        <x:f>'Dimensões 61'!L5</x:f>
        <x:v>74.86229820081196</x:v>
      </x:c>
      <x:c r="E6" s="14" t="n">
        <x:f>'Dimensões 61'!C5</x:f>
        <x:v>92.3076923076923</x:v>
      </x:c>
      <x:c r="F6" s="14" t="n">
        <x:f>'Dimensões 61'!D5</x:f>
        <x:v>84.61538461538461</x:v>
      </x:c>
      <x:c r="G6" s="14" t="n">
        <x:f>'Dimensões 61'!E5</x:f>
        <x:v>82.6923076923077</x:v>
      </x:c>
      <x:c r="H6" s="14" t="n">
        <x:f>'Dimensões 61'!F5</x:f>
        <x:v>65.38461537807693</x:v>
      </x:c>
      <x:c r="I6" s="14" t="n">
        <x:f>'Dimensões 61'!G5</x:f>
        <x:v>74.32692312826924</x:v>
      </x:c>
      <x:c r="J6" s="14" t="n">
        <x:f>'Dimensões 61'!H5</x:f>
        <x:v>61.53846153846155</x:v>
      </x:c>
      <x:c r="K6" s="14" t="n">
        <x:f>'Dimensões 61'!I5</x:f>
        <x:v>84.61538461538461</x:v>
      </x:c>
      <x:c r="L6" s="14" t="n">
        <x:f>'Dimensões 61'!J5</x:f>
        <x:v>71.12179486596153</x:v>
      </x:c>
      <x:c r="M6" s="14" t="n">
        <x:f>'Dimensões 61'!K5</x:f>
        <x:v>57.15811966576922</x:v>
      </x:c>
    </x:row>
    <x:row r="7">
      <x:c r="A7" t="n">
        <x:f>'Dimensões 61'!M4</x:f>
        <x:v>4</x:v>
      </x:c>
      <x:c r="B7" t="str">
        <x:f>'Dimensões 61'!A4</x:f>
        <x:v>LU</x:v>
      </x:c>
      <x:c r="C7" t="str">
        <x:f>'Dimensões 61'!B4</x:f>
        <x:v>Luxemburgo</x:v>
      </x:c>
      <x:c r="D7" s="14" t="n">
        <x:f>'Dimensões 61'!L4</x:f>
        <x:v>74.42782526540597</x:v>
      </x:c>
      <x:c r="E7" s="14" t="n">
        <x:f>'Dimensões 61'!C4</x:f>
        <x:v>100</x:v>
      </x:c>
      <x:c r="F7" s="14" t="n">
        <x:f>'Dimensões 61'!D4</x:f>
        <x:v>96.15384615384616</x:v>
      </x:c>
      <x:c r="G7" s="14" t="n">
        <x:f>'Dimensões 61'!E4</x:f>
        <x:v>96.15384615384616</x:v>
      </x:c>
      <x:c r="H7" s="14" t="n">
        <x:f>'Dimensões 61'!F4</x:f>
        <x:v>49.999999995</x:v>
      </x:c>
      <x:c r="I7" s="14" t="n">
        <x:f>'Dimensões 61'!G4</x:f>
        <x:v>67.14743594173078</x:v>
      </x:c>
      <x:c r="J7" s="14" t="n">
        <x:f>'Dimensões 61'!H4</x:f>
        <x:v>65.38461538461539</x:v>
      </x:c>
      <x:c r="K7" s="14" t="n">
        <x:f>'Dimensões 61'!I4</x:f>
        <x:v>50</x:v>
      </x:c>
      <x:c r="L7" s="14" t="n">
        <x:f>'Dimensões 61'!J4</x:f>
        <x:v>75.35256409461537</x:v>
      </x:c>
      <x:c r="M7" s="14" t="n">
        <x:f>'Dimensões 61'!K4</x:f>
        <x:v>69.65811966499999</x:v>
      </x:c>
    </x:row>
    <x:row r="8">
      <x:c r="A8" t="n">
        <x:f>'Dimensões 61'!M6</x:f>
        <x:v>5</x:v>
      </x:c>
      <x:c r="B8" t="str">
        <x:f>'Dimensões 61'!A6</x:f>
        <x:v>BE</x:v>
      </x:c>
      <x:c r="C8" t="str">
        <x:f>'Dimensões 61'!B6</x:f>
        <x:v>Bélgica</x:v>
      </x:c>
      <x:c r="D8" s="14" t="n">
        <x:f>'Dimensões 61'!L6</x:f>
        <x:v>72.1231006696154</x:v>
      </x:c>
      <x:c r="E8" s="14" t="n">
        <x:f>'Dimensões 61'!C6</x:f>
        <x:v>85.57692307692308</x:v>
      </x:c>
      <x:c r="F8" s="14" t="n">
        <x:f>'Dimensões 61'!D6</x:f>
        <x:v>88.46153846153845</x:v>
      </x:c>
      <x:c r="G8" s="14" t="n">
        <x:f>'Dimensões 61'!E6</x:f>
        <x:v>96.15384615384616</x:v>
      </x:c>
      <x:c r="H8" s="14" t="n">
        <x:f>'Dimensões 61'!F6</x:f>
        <x:v>67.94871794192308</x:v>
      </x:c>
      <x:c r="I8" s="14" t="n">
        <x:f>'Dimensões 61'!G6</x:f>
        <x:v>70.60897440884617</x:v>
      </x:c>
      <x:c r="J8" s="14" t="n">
        <x:f>'Dimensões 61'!H6</x:f>
        <x:v>59.61538461538461</x:v>
      </x:c>
      <x:c r="K8" s="14" t="n">
        <x:f>'Dimensões 61'!I6</x:f>
        <x:v>90.38461538461539</x:v>
      </x:c>
      <x:c r="L8" s="14" t="n">
        <x:f>'Dimensões 61'!J6</x:f>
        <x:v>54.88782050807692</x:v>
      </x:c>
      <x:c r="M8" s="14" t="n">
        <x:f>'Dimensões 61'!K6</x:f>
        <x:v>35.470085475384614</x:v>
      </x:c>
    </x:row>
    <x:row r="9">
      <x:c r="A9" t="n">
        <x:f>'Dimensões 61'!M7</x:f>
        <x:v>6</x:v>
      </x:c>
      <x:c r="B9" t="str">
        <x:f>'Dimensões 61'!A7</x:f>
        <x:v>SE</x:v>
      </x:c>
      <x:c r="C9" t="str">
        <x:f>'Dimensões 61'!B7</x:f>
        <x:v>Suécia</x:v>
      </x:c>
      <x:c r="D9" s="14" t="n">
        <x:f>'Dimensões 61'!L7</x:f>
        <x:v>69.99139364286323</x:v>
      </x:c>
      <x:c r="E9" s="14" t="n">
        <x:f>'Dimensões 61'!C7</x:f>
        <x:v>72.11538461538461</x:v>
      </x:c>
      <x:c r="F9" s="14" t="n">
        <x:f>'Dimensões 61'!D7</x:f>
        <x:v>69.23076923076923</x:v>
      </x:c>
      <x:c r="G9" s="14" t="n">
        <x:f>'Dimensões 61'!E7</x:f>
        <x:v>59.61538461538461</x:v>
      </x:c>
      <x:c r="H9" s="14" t="n">
        <x:f>'Dimensões 61'!F7</x:f>
        <x:v>74.35897435153845</x:v>
      </x:c>
      <x:c r="I9" s="14" t="n">
        <x:f>'Dimensões 61'!G7</x:f>
        <x:v>81.69871800596152</x:v>
      </x:c>
      <x:c r="J9" s="14" t="n">
        <x:f>'Dimensões 61'!H7</x:f>
        <x:v>76.92307692307692</x:v>
      </x:c>
      <x:c r="K9" s="14" t="n">
        <x:f>'Dimensões 61'!I7</x:f>
        <x:v>55.76923076923077</x:v>
      </x:c>
      <x:c r="L9" s="14" t="n">
        <x:f>'Dimensões 61'!J7</x:f>
        <x:v>76.32211537807694</x:v>
      </x:c>
      <x:c r="M9" s="14" t="n">
        <x:f>'Dimensões 61'!K7</x:f>
        <x:v>63.888888896346145</x:v>
      </x:c>
    </x:row>
    <x:row r="10">
      <x:c r="A10" t="n">
        <x:f>'Dimensões 61'!M8</x:f>
        <x:v>7</x:v>
      </x:c>
      <x:c r="B10" t="str">
        <x:f>'Dimensões 61'!A8</x:f>
        <x:v>DE</x:v>
      </x:c>
      <x:c r="C10" t="str">
        <x:f>'Dimensões 61'!B8</x:f>
        <x:v>Alemanha</x:v>
      </x:c>
      <x:c r="D10" s="14" t="n">
        <x:f>'Dimensões 61'!L8</x:f>
        <x:v>68.63277540797009</x:v>
      </x:c>
      <x:c r="E10" s="14" t="n">
        <x:f>'Dimensões 61'!C8</x:f>
        <x:v>96.15384615384616</x:v>
      </x:c>
      <x:c r="F10" s="14" t="n">
        <x:f>'Dimensões 61'!D8</x:f>
        <x:v>80.76923076923077</x:v>
      </x:c>
      <x:c r="G10" s="14" t="n">
        <x:f>'Dimensões 61'!E8</x:f>
        <x:v>80.76923076923076</x:v>
      </x:c>
      <x:c r="H10" s="14" t="n">
        <x:f>'Dimensões 61'!F8</x:f>
        <x:v>37.39316238942308</x:v>
      </x:c>
      <x:c r="I10" s="14" t="n">
        <x:f>'Dimensões 61'!G8</x:f>
        <x:v>62.5000000448077</x:v>
      </x:c>
      <x:c r="J10" s="14" t="n">
        <x:f>'Dimensões 61'!H8</x:f>
        <x:v>76.92307692307692</x:v>
      </x:c>
      <x:c r="K10" s="14" t="n">
        <x:f>'Dimensões 61'!I8</x:f>
        <x:v>36.53846153846154</x:v>
      </x:c>
      <x:c r="L10" s="14" t="n">
        <x:f>'Dimensões 61'!J8</x:f>
        <x:v>78.48557691423076</x:v>
      </x:c>
      <x:c r="M10" s="14" t="n">
        <x:f>'Dimensões 61'!K8</x:f>
        <x:v>68.16239316942308</x:v>
      </x:c>
    </x:row>
    <x:row r="11">
      <x:c r="A11" t="n">
        <x:f>'Dimensões 61'!M10</x:f>
        <x:v>8</x:v>
      </x:c>
      <x:c r="B11" t="str">
        <x:f>'Dimensões 61'!A10</x:f>
        <x:v>AT</x:v>
      </x:c>
      <x:c r="C11" t="str">
        <x:f>'Dimensões 61'!B10</x:f>
        <x:v>Áustria</x:v>
      </x:c>
      <x:c r="D11" s="14" t="n">
        <x:f>'Dimensões 61'!L10</x:f>
        <x:v>67.8573124455342</x:v>
      </x:c>
      <x:c r="E11" s="14" t="n">
        <x:f>'Dimensões 61'!C10</x:f>
        <x:v>87.5</x:v>
      </x:c>
      <x:c r="F11" s="14" t="n">
        <x:f>'Dimensões 61'!D10</x:f>
        <x:v>76.92307692307693</x:v>
      </x:c>
      <x:c r="G11" s="14" t="n">
        <x:f>'Dimensões 61'!E10</x:f>
        <x:v>82.6923076923077</x:v>
      </x:c>
      <x:c r="H11" s="14" t="n">
        <x:f>'Dimensões 61'!F10</x:f>
        <x:v>59.18803418211539</x:v>
      </x:c>
      <x:c r="I11" s="14" t="n">
        <x:f>'Dimensões 61'!G10</x:f>
        <x:v>66.44230773961539</x:v>
      </x:c>
      <x:c r="J11" s="14" t="n">
        <x:f>'Dimensões 61'!H10</x:f>
        <x:v>48.07692307692307</x:v>
      </x:c>
      <x:c r="K11" s="14" t="n">
        <x:f>'Dimensões 61'!I10</x:f>
        <x:v>61.53846153846153</x:v>
      </x:c>
      <x:c r="L11" s="14" t="n">
        <x:f>'Dimensões 61'!J10</x:f>
        <x:v>58.26923076307692</x:v>
      </x:c>
      <x:c r="M11" s="14" t="n">
        <x:f>'Dimensões 61'!K10</x:f>
        <x:v>70.08547009423077</x:v>
      </x:c>
    </x:row>
    <x:row r="12">
      <x:c r="A12" t="n">
        <x:f>'Dimensões 61'!M9</x:f>
        <x:v>9</x:v>
      </x:c>
      <x:c r="B12" t="str">
        <x:f>'Dimensões 61'!A9</x:f>
        <x:v>FI</x:v>
      </x:c>
      <x:c r="C12" t="str">
        <x:f>'Dimensões 61'!B9</x:f>
        <x:v>Finlândia</x:v>
      </x:c>
      <x:c r="D12" s="14" t="n">
        <x:f>'Dimensões 61'!L9</x:f>
        <x:v>67.16939696564103</x:v>
      </x:c>
      <x:c r="E12" s="14" t="n">
        <x:f>'Dimensões 61'!C9</x:f>
        <x:v>69.23076923076923</x:v>
      </x:c>
      <x:c r="F12" s="14" t="n">
        <x:f>'Dimensões 61'!D9</x:f>
        <x:v>65.38461538461539</x:v>
      </x:c>
      <x:c r="G12" s="14" t="n">
        <x:f>'Dimensões 61'!E9</x:f>
        <x:v>69.23076923076923</x:v>
      </x:c>
      <x:c r="H12" s="14" t="n">
        <x:f>'Dimensões 61'!F9</x:f>
        <x:v>69.4444444375</x:v>
      </x:c>
      <x:c r="I12" s="14" t="n">
        <x:f>'Dimensões 61'!G9</x:f>
        <x:v>73.36538466692308</x:v>
      </x:c>
      <x:c r="J12" s="14" t="n">
        <x:f>'Dimensões 61'!H9</x:f>
        <x:v>59.61538461538462</x:v>
      </x:c>
      <x:c r="K12" s="14" t="n">
        <x:f>'Dimensões 61'!I9</x:f>
        <x:v>75</x:v>
      </x:c>
      <x:c r="L12" s="14" t="n">
        <x:f>'Dimensões 61'!J9</x:f>
        <x:v>79.34294871076924</x:v>
      </x:c>
      <x:c r="M12" s="14" t="n">
        <x:f>'Dimensões 61'!K9</x:f>
        <x:v>43.910256414038464</x:v>
      </x:c>
    </x:row>
    <x:row r="13">
      <x:c r="A13" t="n">
        <x:f>'Dimensões 61'!M11</x:f>
        <x:v>10</x:v>
      </x:c>
      <x:c r="B13" t="str">
        <x:f>'Dimensões 61'!A11</x:f>
        <x:v>FR</x:v>
      </x:c>
      <x:c r="C13" t="str">
        <x:f>'Dimensões 61'!B11</x:f>
        <x:v>França</x:v>
      </x:c>
      <x:c r="D13" s="14" t="n">
        <x:f>'Dimensões 61'!L11</x:f>
        <x:v>61.872032292521375</x:v>
      </x:c>
      <x:c r="E13" s="14" t="n">
        <x:f>'Dimensões 61'!C11</x:f>
        <x:v>77.88461538461539</x:v>
      </x:c>
      <x:c r="F13" s="14" t="n">
        <x:f>'Dimensões 61'!D11</x:f>
        <x:v>73.07692307692307</x:v>
      </x:c>
      <x:c r="G13" s="14" t="n">
        <x:f>'Dimensões 61'!E11</x:f>
        <x:v>73.07692307692308</x:v>
      </x:c>
      <x:c r="H13" s="14" t="n">
        <x:f>'Dimensões 61'!F11</x:f>
        <x:v>56.41025640461539</x:v>
      </x:c>
      <x:c r="I13" s="14" t="n">
        <x:f>'Dimensões 61'!G11</x:f>
        <x:v>55.83333337211539</x:v>
      </x:c>
      <x:c r="J13" s="14" t="n">
        <x:f>'Dimensões 61'!H11</x:f>
        <x:v>61.53846153846154</x:v>
      </x:c>
      <x:c r="K13" s="14" t="n">
        <x:f>'Dimensões 61'!I11</x:f>
        <x:v>36.53846153846154</x:v>
      </x:c>
      <x:c r="L13" s="14" t="n">
        <x:f>'Dimensões 61'!J11</x:f>
        <x:v>62.33974358346154</x:v>
      </x:c>
      <x:c r="M13" s="14" t="n">
        <x:f>'Dimensões 61'!K11</x:f>
        <x:v>60.149572657115385</x:v>
      </x:c>
    </x:row>
    <x:row r="14">
      <x:c r="A14" t="n">
        <x:f>'Dimensões 61'!M12</x:f>
        <x:v>11</x:v>
      </x:c>
      <x:c r="B14" t="str">
        <x:f>'Dimensões 61'!A12</x:f>
        <x:v>SI</x:v>
      </x:c>
      <x:c r="C14" t="str">
        <x:f>'Dimensões 61'!B12</x:f>
        <x:v>Eslovénia</x:v>
      </x:c>
      <x:c r="D14" s="14" t="n">
        <x:f>'Dimensões 61'!L12</x:f>
        <x:v>54.95489079126068</x:v>
      </x:c>
      <x:c r="E14" s="14" t="n">
        <x:f>'Dimensões 61'!C12</x:f>
        <x:v>36.53846153846154</x:v>
      </x:c>
      <x:c r="F14" s="14" t="n">
        <x:f>'Dimensões 61'!D12</x:f>
        <x:v>53.84615384615385</x:v>
      </x:c>
      <x:c r="G14" s="14" t="n">
        <x:f>'Dimensões 61'!E12</x:f>
        <x:v>63.46153846153845</x:v>
      </x:c>
      <x:c r="H14" s="14" t="n">
        <x:f>'Dimensões 61'!F12</x:f>
        <x:v>46.79487179019231</x:v>
      </x:c>
      <x:c r="I14" s="14" t="n">
        <x:f>'Dimensões 61'!G12</x:f>
        <x:v>45.625000032115395</x:v>
      </x:c>
      <x:c r="J14" s="14" t="n">
        <x:f>'Dimensões 61'!H12</x:f>
        <x:v>50</x:v>
      </x:c>
      <x:c r="K14" s="14" t="n">
        <x:f>'Dimensões 61'!I12</x:f>
        <x:v>90.38461538461539</x:v>
      </x:c>
      <x:c r="L14" s="14" t="n">
        <x:f>'Dimensões 61'!J12</x:f>
        <x:v>44.05448717538463</x:v>
      </x:c>
      <x:c r="M14" s="14" t="n">
        <x:f>'Dimensões 61'!K12</x:f>
        <x:v>63.88888889288462</x:v>
      </x:c>
    </x:row>
    <x:row r="15">
      <x:c r="A15" t="n">
        <x:f>'Dimensões 61'!M13</x:f>
        <x:v>12</x:v>
      </x:c>
      <x:c r="B15" t="str">
        <x:f>'Dimensões 61'!A13</x:f>
        <x:v>CZ</x:v>
      </x:c>
      <x:c r="C15" t="str">
        <x:f>'Dimensões 61'!B13</x:f>
        <x:v>Chéquia</x:v>
      </x:c>
      <x:c r="D15" s="14" t="n">
        <x:f>'Dimensões 61'!L13</x:f>
        <x:v>50.65052231952991</x:v>
      </x:c>
      <x:c r="E15" s="14" t="n">
        <x:f>'Dimensões 61'!C13</x:f>
        <x:v>36.53846153846154</x:v>
      </x:c>
      <x:c r="F15" s="14" t="n">
        <x:f>'Dimensões 61'!D13</x:f>
        <x:v>40.38461538461539</x:v>
      </x:c>
      <x:c r="G15" s="14" t="n">
        <x:f>'Dimensões 61'!E13</x:f>
        <x:v>32.69230769230769</x:v>
      </x:c>
      <x:c r="H15" s="14" t="n">
        <x:f>'Dimensões 61'!F13</x:f>
        <x:v>58.3333333275</x:v>
      </x:c>
      <x:c r="I15" s="14" t="n">
        <x:f>'Dimensões 61'!G13</x:f>
        <x:v>39.967948746153844</x:v>
      </x:c>
      <x:c r="J15" s="14" t="n">
        <x:f>'Dimensões 61'!H13</x:f>
        <x:v>59.61538461538461</x:v>
      </x:c>
      <x:c r="K15" s="14" t="n">
        <x:f>'Dimensões 61'!I13</x:f>
        <x:v>96.15384615384616</x:v>
      </x:c>
      <x:c r="L15" s="14" t="n">
        <x:f>'Dimensões 61'!J13</x:f>
        <x:v>54.45512820038462</x:v>
      </x:c>
      <x:c r="M15" s="14" t="n">
        <x:f>'Dimensões 61'!K13</x:f>
        <x:v>37.71367521711539</x:v>
      </x:c>
    </x:row>
    <x:row r="16">
      <x:c r="A16" t="n">
        <x:f>'Dimensões 61'!M14</x:f>
        <x:v>13</x:v>
      </x:c>
      <x:c r="B16" t="str">
        <x:f>'Dimensões 61'!A14</x:f>
        <x:v>IT</x:v>
      </x:c>
      <x:c r="C16" t="str">
        <x:f>'Dimensões 61'!B14</x:f>
        <x:v>Itália</x:v>
      </x:c>
      <x:c r="D16" s="14" t="n">
        <x:f>'Dimensões 61'!L14</x:f>
        <x:v>47.98254986162393</x:v>
      </x:c>
      <x:c r="E16" s="14" t="n">
        <x:f>'Dimensões 61'!C14</x:f>
        <x:v>59.61538461538461</x:v>
      </x:c>
      <x:c r="F16" s="14" t="n">
        <x:f>'Dimensões 61'!D14</x:f>
        <x:v>61.53846153846154</x:v>
      </x:c>
      <x:c r="G16" s="14" t="n">
        <x:f>'Dimensões 61'!E14</x:f>
        <x:v>59.61538461538461</x:v>
      </x:c>
      <x:c r="H16" s="14" t="n">
        <x:f>'Dimensões 61'!F14</x:f>
        <x:v>40.170940166923074</x:v>
      </x:c>
      <x:c r="I16" s="14" t="n">
        <x:f>'Dimensões 61'!G14</x:f>
        <x:v>50.09615388192308</x:v>
      </x:c>
      <x:c r="J16" s="14" t="n">
        <x:f>'Dimensões 61'!H14</x:f>
        <x:v>44.230769230769226</x:v>
      </x:c>
      <x:c r="K16" s="14" t="n">
        <x:f>'Dimensões 61'!I14</x:f>
        <x:v>21.153846153846153</x:v>
      </x:c>
      <x:c r="L16" s="14" t="n">
        <x:f>'Dimensões 61'!J14</x:f>
        <x:v>40.72115384230769</x:v>
      </x:c>
      <x:c r="M16" s="14" t="n">
        <x:f>'Dimensões 61'!K14</x:f>
        <x:v>54.700854709615385</x:v>
      </x:c>
    </x:row>
    <x:row r="17">
      <x:c r="A17" t="n">
        <x:f>'Dimensões 61'!M15</x:f>
        <x:v>14</x:v>
      </x:c>
      <x:c r="B17" t="str">
        <x:f>'Dimensões 61'!A15</x:f>
        <x:v>ES</x:v>
      </x:c>
      <x:c r="C17" t="str">
        <x:f>'Dimensões 61'!B15</x:f>
        <x:v>Espanha</x:v>
      </x:c>
      <x:c r="D17" s="14" t="n">
        <x:f>'Dimensões 61'!L15</x:f>
        <x:v>45.10624406794872</x:v>
      </x:c>
      <x:c r="E17" s="14" t="n">
        <x:f>'Dimensões 61'!C15</x:f>
        <x:v>53.84615384615385</x:v>
      </x:c>
      <x:c r="F17" s="14" t="n">
        <x:f>'Dimensões 61'!D15</x:f>
        <x:v>57.692307692307686</x:v>
      </x:c>
      <x:c r="G17" s="14" t="n">
        <x:f>'Dimensões 61'!E15</x:f>
        <x:v>57.69230769230769</x:v>
      </x:c>
      <x:c r="H17" s="14" t="n">
        <x:f>'Dimensões 61'!F15</x:f>
        <x:v>41.666666662500006</x:v>
      </x:c>
      <x:c r="I17" s="14" t="n">
        <x:f>'Dimensões 61'!G15</x:f>
        <x:v>48.57371798211539</x:v>
      </x:c>
      <x:c r="J17" s="14" t="n">
        <x:f>'Dimensões 61'!H15</x:f>
        <x:v>23.076923076923077</x:v>
      </x:c>
      <x:c r="K17" s="14" t="n">
        <x:f>'Dimensões 61'!I15</x:f>
        <x:v>23.076923076923077</x:v>
      </x:c>
      <x:c r="L17" s="14" t="n">
        <x:f>'Dimensões 61'!J15</x:f>
        <x:v>50.544871788846145</x:v>
      </x:c>
      <x:c r="M17" s="14" t="n">
        <x:f>'Dimensões 61'!K15</x:f>
        <x:v>49.78632479346154</x:v>
      </x:c>
    </x:row>
    <x:row r="18">
      <x:c r="A18" t="n">
        <x:f>'Dimensões 61'!M16</x:f>
        <x:v>15</x:v>
      </x:c>
      <x:c r="B18" t="str">
        <x:f>'Dimensões 61'!A16</x:f>
        <x:v>EE</x:v>
      </x:c>
      <x:c r="C18" t="str">
        <x:f>'Dimensões 61'!B16</x:f>
        <x:v>Estónia</x:v>
      </x:c>
      <x:c r="D18" s="14" t="n">
        <x:f>'Dimensões 61'!L16</x:f>
        <x:v>44.95162631027778</x:v>
      </x:c>
      <x:c r="E18" s="14" t="n">
        <x:f>'Dimensões 61'!C16</x:f>
        <x:v>9.615384615384615</x:v>
      </x:c>
      <x:c r="F18" s="14" t="n">
        <x:f>'Dimensões 61'!D16</x:f>
        <x:v>30.76923076923077</x:v>
      </x:c>
      <x:c r="G18" s="14" t="n">
        <x:f>'Dimensões 61'!E16</x:f>
        <x:v>30.769230769230774</x:v>
      </x:c>
      <x:c r="H18" s="14" t="n">
        <x:f>'Dimensões 61'!F16</x:f>
        <x:v>70.51282050576923</x:v>
      </x:c>
      <x:c r="I18" s="14" t="n">
        <x:f>'Dimensões 61'!G16</x:f>
        <x:v>67.01923081788462</x:v>
      </x:c>
      <x:c r="J18" s="14" t="n">
        <x:f>'Dimensões 61'!H16</x:f>
        <x:v>44.23076923076923</x:v>
      </x:c>
      <x:c r="K18" s="14" t="n">
        <x:f>'Dimensões 61'!I16</x:f>
        <x:v>25.96153846153846</x:v>
      </x:c>
      <x:c r="L18" s="14" t="n">
        <x:f>'Dimensões 61'!J16</x:f>
        <x:v>71.62660255846156</x:v>
      </x:c>
      <x:c r="M18" s="14" t="n">
        <x:f>'Dimensões 61'!K16</x:f>
        <x:v>54.05982906423077</x:v>
      </x:c>
    </x:row>
    <x:row r="19">
      <x:c r="A19" t="n">
        <x:f>'Dimensões 61'!M17</x:f>
        <x:v>16</x:v>
      </x:c>
      <x:c r="B19" t="str">
        <x:f>'Dimensões 61'!A17</x:f>
        <x:v>CY</x:v>
      </x:c>
      <x:c r="C19" t="str">
        <x:f>'Dimensões 61'!B17</x:f>
        <x:v>Chipre</x:v>
      </x:c>
      <x:c r="D19" s="14" t="n">
        <x:f>'Dimensões 61'!L17</x:f>
        <x:v>44.155389367457275</x:v>
      </x:c>
      <x:c r="E19" s="14" t="n">
        <x:f>'Dimensões 61'!C17</x:f>
        <x:v>55.769230769230774</x:v>
      </x:c>
      <x:c r="F19" s="14" t="n">
        <x:f>'Dimensões 61'!D17</x:f>
        <x:v>40.38461538461539</x:v>
      </x:c>
      <x:c r="G19" s="14" t="n">
        <x:f>'Dimensões 61'!E17</x:f>
        <x:v>34.61538461538462</x:v>
      </x:c>
      <x:c r="H19" s="14" t="n">
        <x:f>'Dimensões 61'!F17</x:f>
        <x:v>34.61538461192308</x:v>
      </x:c>
      <x:c r="I19" s="14" t="n">
        <x:f>'Dimensões 61'!G17</x:f>
        <x:v>55.78525644865385</x:v>
      </x:c>
      <x:c r="J19" s="14" t="n">
        <x:f>'Dimensões 61'!H17</x:f>
        <x:v>48.07692307692307</x:v>
      </x:c>
      <x:c r="K19" s="14" t="n">
        <x:f>'Dimensões 61'!I17</x:f>
        <x:v>46.15384615384616</x:v>
      </x:c>
      <x:c r="L19" s="14" t="n">
        <x:f>'Dimensões 61'!J17</x:f>
        <x:v>36.05769230269231</x:v>
      </x:c>
      <x:c r="M19" s="14" t="n">
        <x:f>'Dimensões 61'!K17</x:f>
        <x:v>45.940170943846155</x:v>
      </x:c>
    </x:row>
    <x:row r="20">
      <x:c r="A20" t="n">
        <x:f>'Dimensões 61'!M19</x:f>
        <x:v>17</x:v>
      </x:c>
      <x:c r="B20" t="str">
        <x:f>'Dimensões 61'!A19</x:f>
        <x:v>PL</x:v>
      </x:c>
      <x:c r="C20" t="str">
        <x:f>'Dimensões 61'!B19</x:f>
        <x:v>Polónia</x:v>
      </x:c>
      <x:c r="D20" s="14" t="n">
        <x:f>'Dimensões 61'!L19</x:f>
        <x:v>43.73575498715812</x:v>
      </x:c>
      <x:c r="E20" s="14" t="n">
        <x:f>'Dimensões 61'!C19</x:f>
        <x:v>39.42307692307693</x:v>
      </x:c>
      <x:c r="F20" s="14" t="n">
        <x:f>'Dimensões 61'!D19</x:f>
        <x:v>19.230769230769234</x:v>
      </x:c>
      <x:c r="G20" s="14" t="n">
        <x:f>'Dimensões 61'!E19</x:f>
        <x:v>30.76923076923077</x:v>
      </x:c>
      <x:c r="H20" s="14" t="n">
        <x:f>'Dimensões 61'!F19</x:f>
        <x:v>67.09401708730768</x:v>
      </x:c>
      <x:c r="I20" s="14" t="n">
        <x:f>'Dimensões 61'!G19</x:f>
        <x:v>28.525641046730772</x:v>
      </x:c>
      <x:c r="J20" s="14" t="n">
        <x:f>'Dimensões 61'!H19</x:f>
        <x:v>40.38461538461539</x:v>
      </x:c>
      <x:c r="K20" s="14" t="n">
        <x:f>'Dimensões 61'!I19</x:f>
        <x:v>90.38461538461539</x:v>
      </x:c>
      <x:c r="L20" s="14" t="n">
        <x:f>'Dimensões 61'!J19</x:f>
        <x:v>41.698717945384615</x:v>
      </x:c>
      <x:c r="M20" s="14" t="n">
        <x:f>'Dimensões 61'!K19</x:f>
        <x:v>36.111111112692306</x:v>
      </x:c>
    </x:row>
    <x:row r="21">
      <x:c r="A21" t="n">
        <x:f>'Dimensões 61'!M18</x:f>
        <x:v>18</x:v>
      </x:c>
      <x:c r="B21" t="str">
        <x:f>'Dimensões 61'!A18</x:f>
        <x:v>MT</x:v>
      </x:c>
      <x:c r="C21" t="str">
        <x:f>'Dimensões 61'!B18</x:f>
        <x:v>Malta</x:v>
      </x:c>
      <x:c r="D21" s="14" t="n">
        <x:f>'Dimensões 61'!L18</x:f>
        <x:v>43.6437559390171</x:v>
      </x:c>
      <x:c r="E21" s="14" t="n">
        <x:f>'Dimensões 61'!C18</x:f>
        <x:v>52.88461538461539</x:v>
      </x:c>
      <x:c r="F21" s="14" t="n">
        <x:f>'Dimensões 61'!D18</x:f>
        <x:v>46.15384615384615</x:v>
      </x:c>
      <x:c r="G21" s="14" t="n">
        <x:f>'Dimensões 61'!E18</x:f>
        <x:v>44.230769230769226</x:v>
      </x:c>
      <x:c r="H21" s="14" t="n">
        <x:f>'Dimensões 61'!F18</x:f>
        <x:v>39.95726495326923</x:v>
      </x:c>
      <x:c r="I21" s="14" t="n">
        <x:f>'Dimensões 61'!G18</x:f>
        <x:v>53.4455128575</x:v>
      </x:c>
      <x:c r="J21" s="14" t="n">
        <x:f>'Dimensões 61'!H18</x:f>
        <x:v>44.230769230769226</x:v>
      </x:c>
      <x:c r="K21" s="14" t="n">
        <x:f>'Dimensões 61'!I18</x:f>
        <x:v>48.07692307692308</x:v>
      </x:c>
      <x:c r="L21" s="14" t="n">
        <x:f>'Dimensões 61'!J18</x:f>
        <x:v>28.55769230423077</x:v>
      </x:c>
      <x:c r="M21" s="14" t="n">
        <x:f>'Dimensões 61'!K18</x:f>
        <x:v>35.256410259230776</x:v>
      </x:c>
    </x:row>
    <x:row r="22">
      <x:c r="A22" t="n">
        <x:f>'Dimensões 61'!M20</x:f>
        <x:v>19</x:v>
      </x:c>
      <x:c r="B22" t="str">
        <x:f>'Dimensões 61'!A20</x:f>
        <x:v>SK</x:v>
      </x:c>
      <x:c r="C22" t="str">
        <x:f>'Dimensões 61'!B20</x:f>
        <x:v>Eslováquia</x:v>
      </x:c>
      <x:c r="D22" s="14" t="n">
        <x:f>'Dimensões 61'!L20</x:f>
        <x:v>40.89565527188035</x:v>
      </x:c>
      <x:c r="E22" s="14" t="n">
        <x:f>'Dimensões 61'!C20</x:f>
        <x:v>14.423076923076923</x:v>
      </x:c>
      <x:c r="F22" s="14" t="n">
        <x:f>'Dimensões 61'!D20</x:f>
        <x:v>50</x:v>
      </x:c>
      <x:c r="G22" s="14" t="n">
        <x:f>'Dimensões 61'!E20</x:f>
        <x:v>17.30769230769231</x:v>
      </x:c>
      <x:c r="H22" s="14" t="n">
        <x:f>'Dimensões 61'!F20</x:f>
        <x:v>41.02564102153846</x:v>
      </x:c>
      <x:c r="I22" s="14" t="n">
        <x:f>'Dimensões 61'!G20</x:f>
        <x:v>22.564102580192316</x:v>
      </x:c>
      <x:c r="J22" s="14" t="n">
        <x:f>'Dimensões 61'!H20</x:f>
        <x:v>61.53846153846154</x:v>
      </x:c>
      <x:c r="K22" s="14" t="n">
        <x:f>'Dimensões 61'!I20</x:f>
        <x:v>90.38461538461539</x:v>
      </x:c>
      <x:c r="L22" s="14" t="n">
        <x:f>'Dimensões 61'!J20</x:f>
        <x:v>21.458333330576927</x:v>
      </x:c>
      <x:c r="M22" s="14" t="n">
        <x:f>'Dimensões 61'!K20</x:f>
        <x:v>49.35897436076923</x:v>
      </x:c>
    </x:row>
    <x:row r="23">
      <x:c r="A23" t="n">
        <x:f>'Dimensões 61'!M21</x:f>
        <x:v>20</x:v>
      </x:c>
      <x:c r="B23" t="str">
        <x:f>'Dimensões 61'!A21</x:f>
        <x:v>LT</x:v>
      </x:c>
      <x:c r="C23" t="str">
        <x:f>'Dimensões 61'!B21</x:f>
        <x:v>Lituânia</x:v>
      </x:c>
      <x:c r="D23" s="14" t="n">
        <x:f>'Dimensões 61'!L21</x:f>
        <x:v>38.80015432341881</x:v>
      </x:c>
      <x:c r="E23" s="14" t="n">
        <x:f>'Dimensões 61'!C21</x:f>
        <x:v>38.46153846153846</x:v>
      </x:c>
      <x:c r="F23" s="14" t="n">
        <x:f>'Dimensões 61'!D21</x:f>
        <x:v>23.076923076923077</x:v>
      </x:c>
      <x:c r="G23" s="14" t="n">
        <x:f>'Dimensões 61'!E21</x:f>
        <x:v>50</x:v>
      </x:c>
      <x:c r="H23" s="14" t="n">
        <x:f>'Dimensões 61'!F21</x:f>
        <x:v>68.80341879653845</x:v>
      </x:c>
      <x:c r="I23" s="14" t="n">
        <x:f>'Dimensões 61'!G21</x:f>
        <x:v>43.55769234</x:v>
      </x:c>
      <x:c r="J23" s="14" t="n">
        <x:f>'Dimensões 61'!H21</x:f>
        <x:v>9.615384615384615</x:v>
      </x:c>
      <x:c r="K23" s="14" t="n">
        <x:f>'Dimensões 61'!I21</x:f>
        <x:v>9.615384615384615</x:v>
      </x:c>
      <x:c r="L23" s="14" t="n">
        <x:f>'Dimensões 61'!J21</x:f>
        <x:v>62.26762819769231</x:v>
      </x:c>
      <x:c r="M23" s="14" t="n">
        <x:f>'Dimensões 61'!K21</x:f>
        <x:v>43.80341880730769</x:v>
      </x:c>
    </x:row>
    <x:row r="24">
      <x:c r="A24" t="n">
        <x:f>'Dimensões 61'!M22</x:f>
        <x:v>21</x:v>
      </x:c>
      <x:c r="B24" t="str">
        <x:f>'Dimensões 61'!A22</x:f>
        <x:v>PT</x:v>
      </x:c>
      <x:c r="C24" t="str">
        <x:f>'Dimensões 61'!B22</x:f>
        <x:v>Portugal</x:v>
      </x:c>
      <x:c r="D24" s="14" t="n">
        <x:f>'Dimensões 61'!L22</x:f>
        <x:v>35.71966999410256</x:v>
      </x:c>
      <x:c r="E24" s="14" t="n">
        <x:f>'Dimensões 61'!C22</x:f>
        <x:v>38.46153846153846</x:v>
      </x:c>
      <x:c r="F24" s="14" t="n">
        <x:f>'Dimensões 61'!D22</x:f>
        <x:v>11.538461538461538</x:v>
      </x:c>
      <x:c r="G24" s="14" t="n">
        <x:f>'Dimensões 61'!E22</x:f>
        <x:v>19.23076923076923</x:v>
      </x:c>
      <x:c r="H24" s="14" t="n">
        <x:f>'Dimensões 61'!F22</x:f>
        <x:v>44.65811965365384</x:v>
      </x:c>
      <x:c r="I24" s="14" t="n">
        <x:f>'Dimensões 61'!G22</x:f>
        <x:v>51.233974394038476</x:v>
      </x:c>
      <x:c r="J24" s="14" t="n">
        <x:f>'Dimensões 61'!H22</x:f>
        <x:v>19.23076923076923</x:v>
      </x:c>
      <x:c r="K24" s="14" t="n">
        <x:f>'Dimensões 61'!I22</x:f>
        <x:v>41.34615384615384</x:v>
      </x:c>
      <x:c r="L24" s="14" t="n">
        <x:f>'Dimensões 61'!J22</x:f>
        <x:v>45.77724358538462</x:v>
      </x:c>
      <x:c r="M24" s="14" t="n">
        <x:f>'Dimensões 61'!K22</x:f>
        <x:v>50.00000000615384</x:v>
      </x:c>
    </x:row>
    <x:row r="25">
      <x:c r="A25" t="n">
        <x:f>'Dimensões 61'!M23</x:f>
        <x:v>22</x:v>
      </x:c>
      <x:c r="B25" t="str">
        <x:f>'Dimensões 61'!A23</x:f>
        <x:v>HU</x:v>
      </x:c>
      <x:c r="C25" t="str">
        <x:f>'Dimensões 61'!B23</x:f>
        <x:v>Hungria</x:v>
      </x:c>
      <x:c r="D25" s="14" t="n">
        <x:f>'Dimensões 61'!L23</x:f>
        <x:v>30.820868947948718</x:v>
      </x:c>
      <x:c r="E25" s="14" t="n">
        <x:f>'Dimensões 61'!C23</x:f>
        <x:v>14.423076923076923</x:v>
      </x:c>
      <x:c r="F25" s="14" t="n">
        <x:f>'Dimensões 61'!D23</x:f>
        <x:v>26.923076923076923</x:v>
      </x:c>
      <x:c r="G25" s="14" t="n">
        <x:f>'Dimensões 61'!E23</x:f>
        <x:v>5.769230769230769</x:v>
      </x:c>
      <x:c r="H25" s="14" t="n">
        <x:f>'Dimensões 61'!F23</x:f>
        <x:v>35.470085466538464</x:v>
      </x:c>
      <x:c r="I25" s="14" t="n">
        <x:f>'Dimensões 61'!G23</x:f>
        <x:v>33.20512822807692</x:v>
      </x:c>
      <x:c r="J25" s="14" t="n">
        <x:f>'Dimensões 61'!H23</x:f>
        <x:v>63.46153846153846</x:v>
      </x:c>
      <x:c r="K25" s="14" t="n">
        <x:f>'Dimensões 61'!I23</x:f>
        <x:v>44.230769230769226</x:v>
      </x:c>
      <x:c r="L25" s="14" t="n">
        <x:f>'Dimensões 61'!J23</x:f>
        <x:v>17.580128201538464</x:v>
      </x:c>
      <x:c r="M25" s="14" t="n">
        <x:f>'Dimensões 61'!K23</x:f>
        <x:v>36.32478632769231</x:v>
      </x:c>
    </x:row>
    <x:row r="26">
      <x:c r="A26" t="n">
        <x:f>'Dimensões 61'!M24</x:f>
        <x:v>23</x:v>
      </x:c>
      <x:c r="B26" t="str">
        <x:f>'Dimensões 61'!A24</x:f>
        <x:v>HR</x:v>
      </x:c>
      <x:c r="C26" t="str">
        <x:f>'Dimensões 61'!B24</x:f>
        <x:v>Croácia</x:v>
      </x:c>
      <x:c r="D26" s="14" t="n">
        <x:f>'Dimensões 61'!L24</x:f>
        <x:v>30.74281814057692</x:v>
      </x:c>
      <x:c r="E26" s="14" t="n">
        <x:f>'Dimensões 61'!C24</x:f>
        <x:v>21.153846153846153</x:v>
      </x:c>
      <x:c r="F26" s="14" t="n">
        <x:f>'Dimensões 61'!D24</x:f>
        <x:v>15.384615384615385</x:v>
      </x:c>
      <x:c r="G26" s="14" t="n">
        <x:f>'Dimensões 61'!E24</x:f>
        <x:v>30.76923076923077</x:v>
      </x:c>
      <x:c r="H26" s="14" t="n">
        <x:f>'Dimensões 61'!F24</x:f>
        <x:v>39.10256409865385</x:v>
      </x:c>
      <x:c r="I26" s="14" t="n">
        <x:f>'Dimensões 61'!G24</x:f>
        <x:v>27.62820514788462</x:v>
      </x:c>
      <x:c r="J26" s="14" t="n">
        <x:f>'Dimensões 61'!H24</x:f>
        <x:v>9.615384615384617</x:v>
      </x:c>
      <x:c r="K26" s="14" t="n">
        <x:f>'Dimensões 61'!I24</x:f>
        <x:v>48.07692307692308</x:v>
      </x:c>
      <x:c r="L26" s="14" t="n">
        <x:f>'Dimensões 61'!J24</x:f>
        <x:v>21.70673076692308</x:v>
      </x:c>
      <x:c r="M26" s="14" t="n">
        <x:f>'Dimensões 61'!K24</x:f>
        <x:v>63.24786325173078</x:v>
      </x:c>
    </x:row>
    <x:row r="27">
      <x:c r="A27" t="n">
        <x:f>'Dimensões 61'!M25</x:f>
        <x:v>24</x:v>
      </x:c>
      <x:c r="B27" t="str">
        <x:f>'Dimensões 61'!A25</x:f>
        <x:v>RO</x:v>
      </x:c>
      <x:c r="C27" t="str">
        <x:f>'Dimensões 61'!B25</x:f>
        <x:v>Roménia</x:v>
      </x:c>
      <x:c r="D27" s="14" t="n">
        <x:f>'Dimensões 61'!L25</x:f>
        <x:v>29.469966762628204</x:v>
      </x:c>
      <x:c r="E27" s="14" t="n">
        <x:f>'Dimensões 61'!C25</x:f>
        <x:v>26.923076923076923</x:v>
      </x:c>
      <x:c r="F27" s="14" t="n">
        <x:f>'Dimensões 61'!D25</x:f>
        <x:v>34.61538461538461</x:v>
      </x:c>
      <x:c r="G27" s="14" t="n">
        <x:f>'Dimensões 61'!E25</x:f>
        <x:v>26.923076923076923</x:v>
      </x:c>
      <x:c r="H27" s="14" t="n">
        <x:f>'Dimensões 61'!F25</x:f>
        <x:v>6.410256409615386</x:v>
      </x:c>
      <x:c r="I27" s="14" t="n">
        <x:f>'Dimensões 61'!G25</x:f>
        <x:v>12.307692314807696</x:v>
      </x:c>
      <x:c r="J27" s="14" t="n">
        <x:f>'Dimensões 61'!H25</x:f>
        <x:v>63.46153846153847</x:v>
      </x:c>
      <x:c r="K27" s="14" t="n">
        <x:f>'Dimensões 61'!I25</x:f>
        <x:v>38.46153846153846</x:v>
      </x:c>
      <x:c r="L27" s="14" t="n">
        <x:f>'Dimensões 61'!J25</x:f>
        <x:v>11.682692306538462</x:v>
      </x:c>
      <x:c r="M27" s="14" t="n">
        <x:f>'Dimensões 61'!K25</x:f>
        <x:v>44.44444444807693</x:v>
      </x:c>
    </x:row>
    <x:row r="28">
      <x:c r="A28" t="n">
        <x:f>'Dimensões 61'!M26</x:f>
        <x:v>25</x:v>
      </x:c>
      <x:c r="B28" t="str">
        <x:f>'Dimensões 61'!A26</x:f>
        <x:v>LV</x:v>
      </x:c>
      <x:c r="C28" t="str">
        <x:f>'Dimensões 61'!B26</x:f>
        <x:v>Letónia</x:v>
      </x:c>
      <x:c r="D28" s="14" t="n">
        <x:f>'Dimensões 61'!L26</x:f>
        <x:v>24.751899336452993</x:v>
      </x:c>
      <x:c r="E28" s="14" t="n">
        <x:f>'Dimensões 61'!C26</x:f>
        <x:v>2.8846153846153846</x:v>
      </x:c>
      <x:c r="F28" s="14" t="n">
        <x:f>'Dimensões 61'!D26</x:f>
        <x:v>7.6923076923076925</x:v>
      </x:c>
      <x:c r="G28" s="14" t="n">
        <x:f>'Dimensões 61'!E26</x:f>
        <x:v>11.538461538461538</x:v>
      </x:c>
      <x:c r="H28" s="14" t="n">
        <x:f>'Dimensões 61'!F26</x:f>
        <x:v>37.60683760307692</x:v>
      </x:c>
      <x:c r="I28" s="14" t="n">
        <x:f>'Dimensões 61'!G26</x:f>
        <x:v>19.51923078365385</x:v>
      </x:c>
      <x:c r="J28" s="14" t="n">
        <x:f>'Dimensões 61'!H26</x:f>
        <x:v>32.692307692307686</x:v>
      </x:c>
      <x:c r="K28" s="14" t="n">
        <x:f>'Dimensões 61'!I26</x:f>
        <x:v>11.53846153846154</x:v>
      </x:c>
      <x:c r="L28" s="14" t="n">
        <x:f>'Dimensões 61'!J26</x:f>
        <x:v>54.423076918461554</x:v>
      </x:c>
      <x:c r="M28" s="14" t="n">
        <x:f>'Dimensões 61'!K26</x:f>
        <x:v>44.87179487673077</x:v>
      </x:c>
    </x:row>
    <x:row r="29">
      <x:c r="A29" t="n">
        <x:f>'Dimensões 61'!M27</x:f>
        <x:v>26</x:v>
      </x:c>
      <x:c r="B29" t="str">
        <x:f>'Dimensões 61'!A27</x:f>
        <x:v>EL</x:v>
      </x:c>
      <x:c r="C29" t="str">
        <x:f>'Dimensões 61'!B27</x:f>
        <x:v>Grécia</x:v>
      </x:c>
      <x:c r="D29" s="14" t="n">
        <x:f>'Dimensões 61'!L27</x:f>
        <x:v>21.33665717271368</x:v>
      </x:c>
      <x:c r="E29" s="14" t="n">
        <x:f>'Dimensões 61'!C27</x:f>
        <x:v>15.384615384615385</x:v>
      </x:c>
      <x:c r="F29" s="14" t="n">
        <x:f>'Dimensões 61'!D27</x:f>
        <x:v>0</x:v>
      </x:c>
      <x:c r="G29" s="14" t="n">
        <x:f>'Dimensões 61'!E27</x:f>
        <x:v>11.538461538461538</x:v>
      </x:c>
      <x:c r="H29" s="14" t="n">
        <x:f>'Dimensões 61'!F27</x:f>
        <x:v>28.418803415961538</x:v>
      </x:c>
      <x:c r="I29" s="14" t="n">
        <x:f>'Dimensões 61'!G27</x:f>
        <x:v>40.28846156730769</x:v>
      </x:c>
      <x:c r="J29" s="14" t="n">
        <x:f>'Dimensões 61'!H27</x:f>
        <x:v>23.076923076923077</x:v>
      </x:c>
      <x:c r="K29" s="14" t="n">
        <x:f>'Dimensões 61'!I27</x:f>
        <x:v>7.6923076923076925</x:v>
      </x:c>
      <x:c r="L29" s="14" t="n">
        <x:f>'Dimensões 61'!J27</x:f>
        <x:v>23.749999995769237</x:v>
      </x:c>
      <x:c r="M29" s="14" t="n">
        <x:f>'Dimensões 61'!K27</x:f>
        <x:v>41.88034188307692</x:v>
      </x:c>
    </x:row>
    <x:row r="30">
      <x:c r="A30" t="n">
        <x:f>'Dimensões 61'!M28</x:f>
        <x:v>27</x:v>
      </x:c>
      <x:c r="B30" t="str">
        <x:f>'Dimensões 61'!A28</x:f>
        <x:v>BG</x:v>
      </x:c>
      <x:c r="C30" t="str">
        <x:f>'Dimensões 61'!B28</x:f>
        <x:v>Bulgária</x:v>
      </x:c>
      <x:c r="D30" s="14" t="n">
        <x:f>'Dimensões 61'!L28</x:f>
        <x:v>14.216524217884617</x:v>
      </x:c>
      <x:c r="E30" s="14" t="n">
        <x:f>'Dimensões 61'!C28</x:f>
        <x:v>6.730769230769231</x:v>
      </x:c>
      <x:c r="F30" s="14" t="n">
        <x:f>'Dimensões 61'!D28</x:f>
        <x:v>3.8461538461538463</x:v>
      </x:c>
      <x:c r="G30" s="14" t="n">
        <x:f>'Dimensões 61'!E28</x:f>
        <x:v>3.8461538461538463</x:v>
      </x:c>
      <x:c r="H30" s="14" t="n">
        <x:f>'Dimensões 61'!F28</x:f>
        <x:v>19.871794869807697</x:v>
      </x:c>
      <x:c r="I30" s="14" t="n">
        <x:f>'Dimensões 61'!G28</x:f>
        <x:v>20.25641027057692</x:v>
      </x:c>
      <x:c r="J30" s="14" t="n">
        <x:f>'Dimensões 61'!H28</x:f>
        <x:v>32.69230769230769</x:v>
      </x:c>
      <x:c r="K30" s="14" t="n">
        <x:f>'Dimensões 61'!I28</x:f>
        <x:v>0</x:v>
      </x:c>
      <x:c r="L30" s="14" t="n">
        <x:f>'Dimensões 61'!J28</x:f>
        <x:v>7.6923076919230775</x:v>
      </x:c>
      <x:c r="M30" s="14" t="n">
        <x:f>'Dimensões 61'!K28</x:f>
        <x:v>33.01282051326924</x:v>
      </x:c>
    </x:row>
    <x:row r="32">
      <x:c r="A32" s="25" t="s">
        <x:v>541</x:v>
      </x:c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</x:row>
    <x:row r="33">
      <x:c r="A33" s="1" t="s">
        <x:v>100</x:v>
      </x:c>
      <x:c r="B33" s="26" t="str">
        <x:v>21.º · 35,7197 pontos · atualização de 8 de outubro de 2026</x:v>
      </x:c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</x:row>
    <x:row r="34">
      <x:c r="A34" s="1" t="s">
        <x:v>542</x:v>
      </x:c>
      <x:c r="B34" s="26" t="s">
        <x:v>543</x:v>
      </x:c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</x:row>
  </x:sheetData>
  <x:mergeCells>
    <x:mergeCell ref="A1:M1"/>
    <x:mergeCell ref="A32:M32"/>
    <x:mergeCell ref="B33:M33"/>
    <x:mergeCell ref="B34:M34"/>
  </x:mergeCells>
  <x:conditionalFormatting sqref="A4:M30">
    <x:cfRule type="expression" dxfId="4" priority="1">
      <x:formula>$B4="PT"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77bd1c2895b45be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8" width="20" customWidth="1"/>
  </x:cols>
  <x:sheetData>
    <x:row r="1" ht="30" customHeight="1">
      <x:c r="A1" s="9" t="s">
        <x:v>26</x:v>
      </x:c>
      <x:c r="B1" s="9" t="s">
        <x:v>27</x:v>
      </x:c>
      <x:c r="C1" s="9" t="s">
        <x:v>544</x:v>
      </x:c>
      <x:c r="D1" s="9" t="s">
        <x:v>545</x:v>
      </x:c>
      <x:c r="E1" s="9" t="s">
        <x:v>546</x:v>
      </x:c>
      <x:c r="F1" s="9" t="s">
        <x:v>547</x:v>
      </x:c>
      <x:c r="G1" s="9" t="s">
        <x:v>548</x:v>
      </x:c>
      <x:c r="H1" s="9" t="s">
        <x:v>549</x:v>
      </x:c>
    </x:row>
    <x:row r="2">
      <x:c r="A2" s="10" t="s">
        <x:v>83</x:v>
      </x:c>
      <x:c r="B2" s="10" t="s">
        <x:v>84</x:v>
      </x:c>
      <x:c r="C2" s="12" t="n">
        <x:f>'Dimensões 61'!L3</x:f>
        <x:v>75.8024691392735</x:v>
      </x:c>
      <x:c r="D2" s="12" t="n">
        <x:f>'Dimensões 61'!M3</x:f>
        <x:v>1</x:v>
      </x:c>
      <x:c r="E2" s="12" t="n">
        <x:f>C2+('Inputs auditoria'!D17-'Dimensões 61'!C3+'Inputs auditoria'!H17-'Dimensões 61'!G3)/9</x:f>
        <x:v>81.21913580136751</x:v>
      </x:c>
      <x:c r="F2" s="12" t="n">
        <x:f>1+COUNTIF($E$2:$E$28,"&gt;"&amp;E2)</x:f>
        <x:v>1</x:v>
      </x:c>
      <x:c r="G2" s="12" t="n">
        <x:f>E2-C2</x:f>
        <x:v>5.416666662094016</x:v>
      </x:c>
      <x:c r="H2" s="12" t="n">
        <x:f>F2-D2</x:f>
        <x:v>0</x:v>
      </x:c>
      <x:c r="I2" s="14"/>
    </x:row>
    <x:row r="3">
      <x:c r="A3" s="10" t="s">
        <x:v>67</x:v>
      </x:c>
      <x:c r="B3" s="10" t="s">
        <x:v>68</x:v>
      </x:c>
      <x:c r="C3" s="12" t="n">
        <x:f>'Dimensões 61'!L2</x:f>
        <x:v>75.3264482484829</x:v>
      </x:c>
      <x:c r="D3" s="12" t="n">
        <x:f>'Dimensões 61'!M2</x:f>
        <x:v>2</x:v>
      </x:c>
      <x:c r="E3" s="12" t="n">
        <x:f>C3+('Inputs auditoria'!D10-'Dimensões 61'!C2+'Inputs auditoria'!H10-'Dimensões 61'!G2)/9</x:f>
        <x:v>78.4550094961111</x:v>
      </x:c>
      <x:c r="F3" s="12" t="n">
        <x:f>1+COUNTIF($E$2:$E$28,"&gt;"&amp;E3)</x:f>
        <x:v>2</x:v>
      </x:c>
      <x:c r="G3" s="12" t="n">
        <x:f>E3-C3</x:f>
        <x:v>3.1285612476281983</x:v>
      </x:c>
      <x:c r="H3" s="12" t="n">
        <x:f>F3-D3</x:f>
        <x:v>0</x:v>
      </x:c>
      <x:c r="I3" s="14"/>
    </x:row>
    <x:row r="4">
      <x:c r="A4" s="10" t="s">
        <x:v>95</x:v>
      </x:c>
      <x:c r="B4" s="10" t="s">
        <x:v>96</x:v>
      </x:c>
      <x:c r="C4" s="12" t="n">
        <x:f>'Dimensões 61'!L5</x:f>
        <x:v>74.86229820081196</x:v>
      </x:c>
      <x:c r="D4" s="12" t="n">
        <x:f>'Dimensões 61'!M5</x:f>
        <x:v>3</x:v>
      </x:c>
      <x:c r="E4" s="12" t="n">
        <x:f>C4+('Inputs auditoria'!D23-'Dimensões 61'!C5+'Inputs auditoria'!H23-'Dimensões 61'!G5)/9</x:f>
        <x:v>76.86016144297008</x:v>
      </x:c>
      <x:c r="F4" s="12" t="n">
        <x:f>1+COUNTIF($E$2:$E$28,"&gt;"&amp;E4)</x:f>
        <x:v>3</x:v>
      </x:c>
      <x:c r="G4" s="12" t="n">
        <x:f>E4-C4</x:f>
        <x:v>1.9978632421581182</x:v>
      </x:c>
      <x:c r="H4" s="12" t="n">
        <x:f>F4-D4</x:f>
        <x:v>0</x:v>
      </x:c>
      <x:c r="I4" s="14"/>
    </x:row>
    <x:row r="5">
      <x:c r="A5" s="10" t="s">
        <x:v>89</x:v>
      </x:c>
      <x:c r="B5" s="10" t="s">
        <x:v>90</x:v>
      </x:c>
      <x:c r="C5" s="12" t="n">
        <x:f>'Dimensões 61'!L4</x:f>
        <x:v>74.42782526540597</x:v>
      </x:c>
      <x:c r="D5" s="12" t="n">
        <x:f>'Dimensões 61'!M4</x:f>
        <x:v>4</x:v>
      </x:c>
      <x:c r="E5" s="12" t="n">
        <x:f>C5+('Inputs auditoria'!D21-'Dimensões 61'!C4+'Inputs auditoria'!H21-'Dimensões 61'!G4)/9</x:f>
        <x:v>75.51400759666666</x:v>
      </x:c>
      <x:c r="F5" s="12" t="n">
        <x:f>1+COUNTIF($E$2:$E$28,"&gt;"&amp;E5)</x:f>
        <x:v>4</x:v>
      </x:c>
      <x:c r="G5" s="12" t="n">
        <x:f>E5-C5</x:f>
        <x:v>1.0861823312606873</x:v>
      </x:c>
      <x:c r="H5" s="12" t="n">
        <x:f>F5-D5</x:f>
        <x:v>0</x:v>
      </x:c>
      <x:c r="I5" s="14"/>
    </x:row>
    <x:row r="6">
      <x:c r="A6" s="10" t="s">
        <x:v>103</x:v>
      </x:c>
      <x:c r="B6" s="10" t="s">
        <x:v>104</x:v>
      </x:c>
      <x:c r="C6" s="12" t="n">
        <x:f>'Dimensões 61'!L7</x:f>
        <x:v>69.99139364286323</x:v>
      </x:c>
      <x:c r="D6" s="12" t="n">
        <x:f>'Dimensões 61'!M7</x:f>
        <x:v>6</x:v>
      </x:c>
      <x:c r="E6" s="12" t="n">
        <x:f>C6+('Inputs auditoria'!D30-'Dimensões 61'!C7+'Inputs auditoria'!H30-'Dimensões 61'!G7)/9</x:f>
        <x:v>72.13170702681622</x:v>
      </x:c>
      <x:c r="F6" s="12" t="n">
        <x:f>1+COUNTIF($E$2:$E$28,"&gt;"&amp;E6)</x:f>
        <x:v>6</x:v>
      </x:c>
      <x:c r="G6" s="12" t="n">
        <x:f>E6-C6</x:f>
        <x:v>2.1403133839529858</x:v>
      </x:c>
      <x:c r="H6" s="12" t="n">
        <x:f>F6-D6</x:f>
        <x:v>0</x:v>
      </x:c>
      <x:c r="I6" s="14"/>
    </x:row>
    <x:row r="7">
      <x:c r="A7" s="10" t="s">
        <x:v>57</x:v>
      </x:c>
      <x:c r="B7" s="10" t="s">
        <x:v>58</x:v>
      </x:c>
      <x:c r="C7" s="12" t="n">
        <x:f>'Dimensões 61'!L6</x:f>
        <x:v>72.1231006696154</x:v>
      </x:c>
      <x:c r="D7" s="12" t="n">
        <x:f>'Dimensões 61'!M6</x:f>
        <x:v>5</x:v>
      </x:c>
      <x:c r="E7" s="12" t="n">
        <x:f>C7+('Inputs auditoria'!D5-'Dimensões 61'!C6+'Inputs auditoria'!H5-'Dimensões 61'!G6)/9</x:f>
        <x:v>72.71783000880343</x:v>
      </x:c>
      <x:c r="F7" s="12" t="n">
        <x:f>1+COUNTIF($E$2:$E$28,"&gt;"&amp;E7)</x:f>
        <x:v>5</x:v>
      </x:c>
      <x:c r="G7" s="12" t="n">
        <x:f>E7-C7</x:f>
        <x:v>0.594729339188035</x:v>
      </x:c>
      <x:c r="H7" s="12" t="n">
        <x:f>F7-D7</x:f>
        <x:v>0</x:v>
      </x:c>
      <x:c r="I7" s="14"/>
    </x:row>
    <x:row r="8">
      <x:c r="A8" s="10" t="s">
        <x:v>75</x:v>
      </x:c>
      <x:c r="B8" s="10" t="s">
        <x:v>76</x:v>
      </x:c>
      <x:c r="C8" s="12" t="n">
        <x:f>'Dimensões 61'!L9</x:f>
        <x:v>67.16939696564103</x:v>
      </x:c>
      <x:c r="D8" s="12" t="n">
        <x:f>'Dimensões 61'!M9</x:f>
        <x:v>9</x:v>
      </x:c>
      <x:c r="E8" s="12" t="n">
        <x:f>C8+('Inputs auditoria'!D12-'Dimensões 61'!C9+'Inputs auditoria'!H12-'Dimensões 61'!G9)/9</x:f>
        <x:v>68.41939695991454</x:v>
      </x:c>
      <x:c r="F8" s="12" t="n">
        <x:f>1+COUNTIF($E$2:$E$28,"&gt;"&amp;E8)</x:f>
        <x:v>7</x:v>
      </x:c>
      <x:c r="G8" s="12" t="n">
        <x:f>E8-C8</x:f>
        <x:v>1.2499999942735087</x:v>
      </x:c>
      <x:c r="H8" s="12" t="n">
        <x:f>F8-D8</x:f>
        <x:v>-2</x:v>
      </x:c>
      <x:c r="I8" s="14"/>
    </x:row>
    <x:row r="9">
      <x:c r="A9" s="10" t="s">
        <x:v>65</x:v>
      </x:c>
      <x:c r="B9" s="10" t="s">
        <x:v>66</x:v>
      </x:c>
      <x:c r="C9" s="12" t="n">
        <x:f>'Dimensões 61'!L8</x:f>
        <x:v>68.63277540797009</x:v>
      </x:c>
      <x:c r="D9" s="12" t="n">
        <x:f>'Dimensões 61'!M8</x:f>
        <x:v>7</x:v>
      </x:c>
      <x:c r="E9" s="12" t="n">
        <x:f>C9+('Inputs auditoria'!D14-'Dimensões 61'!C8+'Inputs auditoria'!H14-'Dimensões 61'!G8)/9</x:f>
        <x:v>67.67123694145299</x:v>
      </x:c>
      <x:c r="F9" s="12" t="n">
        <x:f>1+COUNTIF($E$2:$E$28,"&gt;"&amp;E9)</x:f>
        <x:v>9</x:v>
      </x:c>
      <x:c r="G9" s="12" t="n">
        <x:f>E9-C9</x:f>
        <x:v>-0.9615384665170978</x:v>
      </x:c>
      <x:c r="H9" s="12" t="n">
        <x:f>F9-D9</x:f>
        <x:v>2</x:v>
      </x:c>
      <x:c r="I9" s="14"/>
    </x:row>
    <x:row r="10">
      <x:c r="A10" s="10" t="s">
        <x:v>48</x:v>
      </x:c>
      <x:c r="B10" s="10" t="s">
        <x:v>49</x:v>
      </x:c>
      <x:c r="C10" s="12" t="n">
        <x:f>'Dimensões 61'!L10</x:f>
        <x:v>67.8573124455342</x:v>
      </x:c>
      <x:c r="D10" s="12" t="n">
        <x:f>'Dimensões 61'!M10</x:f>
        <x:v>8</x:v>
      </x:c>
      <x:c r="E10" s="12" t="n">
        <x:f>C10+('Inputs auditoria'!D4-'Dimensões 61'!C10+'Inputs auditoria'!H4-'Dimensões 61'!G10)/9</x:f>
        <x:v>68.27397910694447</x:v>
      </x:c>
      <x:c r="F10" s="12" t="n">
        <x:f>1+COUNTIF($E$2:$E$28,"&gt;"&amp;E10)</x:f>
        <x:v>8</x:v>
      </x:c>
      <x:c r="G10" s="12" t="n">
        <x:f>E10-C10</x:f>
        <x:v>0.416666661410261</x:v>
      </x:c>
      <x:c r="H10" s="12" t="n">
        <x:f>F10-D10</x:f>
        <x:v>0</x:v>
      </x:c>
      <x:c r="I10" s="14"/>
    </x:row>
    <x:row r="11">
      <x:c r="A11" s="10" t="s">
        <x:v>77</x:v>
      </x:c>
      <x:c r="B11" s="10" t="s">
        <x:v>78</x:v>
      </x:c>
      <x:c r="C11" s="12" t="n">
        <x:f>'Dimensões 61'!L11</x:f>
        <x:v>61.872032292521375</x:v>
      </x:c>
      <x:c r="D11" s="12" t="n">
        <x:f>'Dimensões 61'!M11</x:f>
        <x:v>10</x:v>
      </x:c>
      <x:c r="E11" s="12" t="n">
        <x:f>C11+('Inputs auditoria'!D13-'Dimensões 61'!C11+'Inputs auditoria'!H13-'Dimensões 61'!G11)/9</x:f>
        <x:v>60.90337131955129</x:v>
      </x:c>
      <x:c r="F11" s="12" t="n">
        <x:f>1+COUNTIF($E$2:$E$28,"&gt;"&amp;E11)</x:f>
        <x:v>10</x:v>
      </x:c>
      <x:c r="G11" s="12" t="n">
        <x:f>E11-C11</x:f>
        <x:v>-0.9686609729700848</x:v>
      </x:c>
      <x:c r="H11" s="12" t="n">
        <x:f>F11-D11</x:f>
        <x:v>0</x:v>
      </x:c>
      <x:c r="I11" s="14"/>
    </x:row>
    <x:row r="12">
      <x:c r="A12" s="10" t="s">
        <x:v>105</x:v>
      </x:c>
      <x:c r="B12" s="10" t="s">
        <x:v>106</x:v>
      </x:c>
      <x:c r="C12" s="12" t="n">
        <x:f>'Dimensões 61'!L12</x:f>
        <x:v>54.95489079126068</x:v>
      </x:c>
      <x:c r="D12" s="12" t="n">
        <x:f>'Dimensões 61'!M12</x:f>
        <x:v>11</x:v>
      </x:c>
      <x:c r="E12" s="12" t="n">
        <x:f>C12+('Inputs auditoria'!D28-'Dimensões 61'!C12+'Inputs auditoria'!H28-'Dimensões 61'!G12)/9</x:f>
        <x:v>54.79997625777777</x:v>
      </x:c>
      <x:c r="F12" s="12" t="n">
        <x:f>1+COUNTIF($E$2:$E$28,"&gt;"&amp;E12)</x:f>
        <x:v>11</x:v>
      </x:c>
      <x:c r="G12" s="12" t="n">
        <x:f>E12-C12</x:f>
        <x:v>-0.15491453348290918</x:v>
      </x:c>
      <x:c r="H12" s="12" t="n">
        <x:f>F12-D12</x:f>
        <x:v>0</x:v>
      </x:c>
      <x:c r="I12" s="14"/>
    </x:row>
    <x:row r="13">
      <x:c r="A13" s="10" t="s">
        <x:v>63</x:v>
      </x:c>
      <x:c r="B13" s="10" t="s">
        <x:v>64</x:v>
      </x:c>
      <x:c r="C13" s="12" t="n">
        <x:f>'Dimensões 61'!L13</x:f>
        <x:v>50.65052231952991</x:v>
      </x:c>
      <x:c r="D13" s="12" t="n">
        <x:f>'Dimensões 61'!M13</x:f>
        <x:v>12</x:v>
      </x:c>
      <x:c r="E13" s="12" t="n">
        <x:f>C13+('Inputs auditoria'!D9-'Dimensões 61'!C13+'Inputs auditoria'!H9-'Dimensões 61'!G13)/9</x:f>
        <x:v>50.91049382636752</x:v>
      </x:c>
      <x:c r="F13" s="12" t="n">
        <x:f>1+COUNTIF($E$2:$E$28,"&gt;"&amp;E13)</x:f>
        <x:v>12</x:v>
      </x:c>
      <x:c r="G13" s="12" t="n">
        <x:f>E13-C13</x:f>
        <x:v>0.2599715068376085</x:v>
      </x:c>
      <x:c r="H13" s="12" t="n">
        <x:f>F13-D13</x:f>
        <x:v>0</x:v>
      </x:c>
      <x:c r="I13" s="14"/>
    </x:row>
    <x:row r="14">
      <x:c r="A14" s="10" t="s">
        <x:v>69</x:v>
      </x:c>
      <x:c r="B14" s="10" t="s">
        <x:v>70</x:v>
      </x:c>
      <x:c r="C14" s="12" t="n">
        <x:f>'Dimensões 61'!L16</x:f>
        <x:v>44.95162631027778</x:v>
      </x:c>
      <x:c r="D14" s="12" t="n">
        <x:f>'Dimensões 61'!M16</x:f>
        <x:v>15</x:v>
      </x:c>
      <x:c r="E14" s="12" t="n">
        <x:f>C14+('Inputs auditoria'!D11-'Dimensões 61'!C16+'Inputs auditoria'!H11-'Dimensões 61'!G16)/9</x:f>
        <x:v>46.265728868974364</x:v>
      </x:c>
      <x:c r="F14" s="12" t="n">
        <x:f>1+COUNTIF($E$2:$E$28,"&gt;"&amp;E14)</x:f>
        <x:v>14</x:v>
      </x:c>
      <x:c r="G14" s="12" t="n">
        <x:f>E14-C14</x:f>
        <x:v>1.3141025586965824</x:v>
      </x:c>
      <x:c r="H14" s="12" t="n">
        <x:f>F14-D14</x:f>
        <x:v>-1</x:v>
      </x:c>
      <x:c r="I14" s="14"/>
    </x:row>
    <x:row r="15">
      <x:c r="A15" s="10" t="s">
        <x:v>93</x:v>
      </x:c>
      <x:c r="B15" s="10" t="s">
        <x:v>94</x:v>
      </x:c>
      <x:c r="C15" s="12" t="n">
        <x:f>'Dimensões 61'!L18</x:f>
        <x:v>43.6437559390171</x:v>
      </x:c>
      <x:c r="D15" s="12" t="n">
        <x:f>'Dimensões 61'!M18</x:f>
        <x:v>18</x:v>
      </x:c>
      <x:c r="E15" s="12" t="n">
        <x:f>C15+('Inputs auditoria'!D22-'Dimensões 61'!C18+'Inputs auditoria'!H22-'Dimensões 61'!G18)/9</x:f>
        <x:v>45.93186134801282</x:v>
      </x:c>
      <x:c r="F15" s="12" t="n">
        <x:f>1+COUNTIF($E$2:$E$28,"&gt;"&amp;E15)</x:f>
        <x:v>15</x:v>
      </x:c>
      <x:c r="G15" s="12" t="n">
        <x:f>E15-C15</x:f>
        <x:v>2.288105408995726</x:v>
      </x:c>
      <x:c r="H15" s="12" t="n">
        <x:f>F15-D15</x:f>
        <x:v>-3</x:v>
      </x:c>
      <x:c r="I15" s="14"/>
    </x:row>
    <x:row r="16">
      <x:c r="A16" s="10" t="s">
        <x:v>85</x:v>
      </x:c>
      <x:c r="B16" s="10" t="s">
        <x:v>86</x:v>
      </x:c>
      <x:c r="C16" s="12" t="n">
        <x:f>'Dimensões 61'!L14</x:f>
        <x:v>47.98254986162393</x:v>
      </x:c>
      <x:c r="D16" s="12" t="n">
        <x:f>'Dimensões 61'!M14</x:f>
        <x:v>13</x:v>
      </x:c>
      <x:c r="E16" s="12" t="n">
        <x:f>C16+('Inputs auditoria'!D18-'Dimensões 61'!C14+'Inputs auditoria'!H18-'Dimensões 61'!G14)/9</x:f>
        <x:v>47.758190883290595</x:v>
      </x:c>
      <x:c r="F16" s="12" t="n">
        <x:f>1+COUNTIF($E$2:$E$28,"&gt;"&amp;E16)</x:f>
        <x:v>13</x:v>
      </x:c>
      <x:c r="G16" s="12" t="n">
        <x:f>E16-C16</x:f>
        <x:v>-0.22435897833333485</x:v>
      </x:c>
      <x:c r="H16" s="12" t="n">
        <x:f>F16-D16</x:f>
        <x:v>0</x:v>
      </x:c>
      <x:c r="I16" s="14"/>
    </x:row>
    <x:row r="17">
      <x:c r="A17" s="10" t="s">
        <x:v>73</x:v>
      </x:c>
      <x:c r="B17" s="10" t="s">
        <x:v>74</x:v>
      </x:c>
      <x:c r="C17" s="12" t="n">
        <x:f>'Dimensões 61'!L15</x:f>
        <x:v>45.10624406794872</x:v>
      </x:c>
      <x:c r="D17" s="12" t="n">
        <x:f>'Dimensões 61'!M15</x:f>
        <x:v>14</x:v>
      </x:c>
      <x:c r="E17" s="12" t="n">
        <x:f>C17+('Inputs auditoria'!D29-'Dimensões 61'!C15+'Inputs auditoria'!H29-'Dimensões 61'!G15)/9</x:f>
        <x:v>44.623694206688036</x:v>
      </x:c>
      <x:c r="F17" s="12" t="n">
        <x:f>1+COUNTIF($E$2:$E$28,"&gt;"&amp;E17)</x:f>
        <x:v>16</x:v>
      </x:c>
      <x:c r="G17" s="12" t="n">
        <x:f>E17-C17</x:f>
        <x:v>-0.48254986126068644</x:v>
      </x:c>
      <x:c r="H17" s="12" t="n">
        <x:f>F17-D17</x:f>
        <x:v>2</x:v>
      </x:c>
      <x:c r="I17" s="14"/>
    </x:row>
    <x:row r="18">
      <x:c r="A18" s="10" t="s">
        <x:v>61</x:v>
      </x:c>
      <x:c r="B18" s="10" t="s">
        <x:v>62</x:v>
      </x:c>
      <x:c r="C18" s="12" t="n">
        <x:f>'Dimensões 61'!L17</x:f>
        <x:v>44.155389367457275</x:v>
      </x:c>
      <x:c r="D18" s="12" t="n">
        <x:f>'Dimensões 61'!M17</x:f>
        <x:v>16</x:v>
      </x:c>
      <x:c r="E18" s="12" t="n">
        <x:f>C18+('Inputs auditoria'!D8-'Dimensões 61'!C17+'Inputs auditoria'!H8-'Dimensões 61'!G17)/9</x:f>
        <x:v>43.085232668034195</x:v>
      </x:c>
      <x:c r="F18" s="12" t="n">
        <x:f>1+COUNTIF($E$2:$E$28,"&gt;"&amp;E18)</x:f>
        <x:v>17</x:v>
      </x:c>
      <x:c r="G18" s="12" t="n">
        <x:f>E18-C18</x:f>
        <x:v>-1.0701566994230802</x:v>
      </x:c>
      <x:c r="H18" s="12" t="n">
        <x:f>F18-D18</x:f>
        <x:v>1</x:v>
      </x:c>
      <x:c r="I18" s="14"/>
    </x:row>
    <x:row r="19">
      <x:c r="A19" s="10" t="s">
        <x:v>97</x:v>
      </x:c>
      <x:c r="B19" s="10" t="s">
        <x:v>98</x:v>
      </x:c>
      <x:c r="C19" s="12" t="n">
        <x:f>'Dimensões 61'!L19</x:f>
        <x:v>43.73575498715812</x:v>
      </x:c>
      <x:c r="D19" s="12" t="n">
        <x:f>'Dimensões 61'!M19</x:f>
        <x:v>17</x:v>
      </x:c>
      <x:c r="E19" s="12" t="n">
        <x:f>C19+('Inputs auditoria'!D24-'Dimensões 61'!C19+'Inputs auditoria'!H24-'Dimensões 61'!G19)/9</x:f>
        <x:v>41.5277777768376</x:v>
      </x:c>
      <x:c r="F19" s="12" t="n">
        <x:f>1+COUNTIF($E$2:$E$28,"&gt;"&amp;E19)</x:f>
        <x:v>18</x:v>
      </x:c>
      <x:c r="G19" s="12" t="n">
        <x:f>E19-C19</x:f>
        <x:v>-2.2079772103205144</x:v>
      </x:c>
      <x:c r="H19" s="12" t="n">
        <x:f>F19-D19</x:f>
        <x:v>1</x:v>
      </x:c>
      <x:c r="I19" s="14"/>
    </x:row>
    <x:row r="20">
      <x:c r="A20" s="10" t="s">
        <x:v>107</x:v>
      </x:c>
      <x:c r="B20" s="10" t="s">
        <x:v>108</x:v>
      </x:c>
      <x:c r="C20" s="12" t="n">
        <x:f>'Dimensões 61'!L20</x:f>
        <x:v>40.89565527188035</x:v>
      </x:c>
      <x:c r="D20" s="12" t="n">
        <x:f>'Dimensões 61'!M20</x:f>
        <x:v>19</x:v>
      </x:c>
      <x:c r="E20" s="12" t="n">
        <x:f>C20+('Inputs auditoria'!D27-'Dimensões 61'!C20+'Inputs auditoria'!H27-'Dimensões 61'!G20)/9</x:f>
        <x:v>39.350071224508554</x:v>
      </x:c>
      <x:c r="F20" s="12" t="n">
        <x:f>1+COUNTIF($E$2:$E$28,"&gt;"&amp;E20)</x:f>
        <x:v>19</x:v>
      </x:c>
      <x:c r="G20" s="12" t="n">
        <x:f>E20-C20</x:f>
        <x:v>-1.545584047371797</x:v>
      </x:c>
      <x:c r="H20" s="12" t="n">
        <x:f>F20-D20</x:f>
        <x:v>0</x:v>
      </x:c>
      <x:c r="I20" s="14"/>
    </x:row>
    <x:row r="21">
      <x:c r="A21" s="10" t="s">
        <x:v>87</x:v>
      </x:c>
      <x:c r="B21" s="10" t="s">
        <x:v>88</x:v>
      </x:c>
      <x:c r="C21" s="12" t="n">
        <x:f>'Dimensões 61'!L21</x:f>
        <x:v>38.80015432341881</x:v>
      </x:c>
      <x:c r="D21" s="12" t="n">
        <x:f>'Dimensões 61'!M21</x:f>
        <x:v>20</x:v>
      </x:c>
      <x:c r="E21" s="12" t="n">
        <x:f>C21+('Inputs auditoria'!D20-'Dimensões 61'!C21+'Inputs auditoria'!H20-'Dimensões 61'!G21)/9</x:f>
        <x:v>37.806564576239325</x:v>
      </x:c>
      <x:c r="F21" s="12" t="n">
        <x:f>1+COUNTIF($E$2:$E$28,"&gt;"&amp;E21)</x:f>
        <x:v>20</x:v>
      </x:c>
      <x:c r="G21" s="12" t="n">
        <x:f>E21-C21</x:f>
        <x:v>-0.9935897471794846</x:v>
      </x:c>
      <x:c r="H21" s="12" t="n">
        <x:f>F21-D21</x:f>
        <x:v>0</x:v>
      </x:c>
      <x:c r="I21" s="14"/>
    </x:row>
    <x:row r="22">
      <x:c r="A22" s="10" t="s">
        <x:v>99</x:v>
      </x:c>
      <x:c r="B22" s="10" t="s">
        <x:v>100</x:v>
      </x:c>
      <x:c r="C22" s="12" t="n">
        <x:f>'Dimensões 61'!L22</x:f>
        <x:v>35.71966999410256</x:v>
      </x:c>
      <x:c r="D22" s="12" t="n">
        <x:f>'Dimensões 61'!M22</x:f>
        <x:v>21</x:v>
      </x:c>
      <x:c r="E22" s="12" t="n">
        <x:f>C22+('Inputs auditoria'!D25-'Dimensões 61'!C22+'Inputs auditoria'!H25-'Dimensões 61'!G22)/9</x:f>
        <x:v>34.514185659722216</x:v>
      </x:c>
      <x:c r="F22" s="12" t="n">
        <x:f>1+COUNTIF($E$2:$E$28,"&gt;"&amp;E22)</x:f>
        <x:v>21</x:v>
      </x:c>
      <x:c r="G22" s="12" t="n">
        <x:f>E22-C22</x:f>
        <x:v>-1.205484334380344</x:v>
      </x:c>
      <x:c r="H22" s="12" t="n">
        <x:f>F22-D22</x:f>
        <x:v>0</x:v>
      </x:c>
      <x:c r="I22" s="14"/>
    </x:row>
    <x:row r="23">
      <x:c r="A23" s="10" t="s">
        <x:v>81</x:v>
      </x:c>
      <x:c r="B23" s="10" t="s">
        <x:v>82</x:v>
      </x:c>
      <x:c r="C23" s="12" t="n">
        <x:f>'Dimensões 61'!L23</x:f>
        <x:v>30.820868947948718</x:v>
      </x:c>
      <x:c r="D23" s="12" t="n">
        <x:f>'Dimensões 61'!M23</x:f>
        <x:v>22</x:v>
      </x:c>
      <x:c r="E23" s="12" t="n">
        <x:f>C23+('Inputs auditoria'!D16-'Dimensões 61'!C23+'Inputs auditoria'!H16-'Dimensões 61'!G23)/9</x:f>
        <x:v>29.80235042688034</x:v>
      </x:c>
      <x:c r="F23" s="12" t="n">
        <x:f>1+COUNTIF($E$2:$E$28,"&gt;"&amp;E23)</x:f>
        <x:v>23</x:v>
      </x:c>
      <x:c r="G23" s="12" t="n">
        <x:f>E23-C23</x:f>
        <x:v>-1.0185185210683763</x:v>
      </x:c>
      <x:c r="H23" s="12" t="n">
        <x:f>F23-D23</x:f>
        <x:v>1</x:v>
      </x:c>
      <x:c r="I23" s="14"/>
    </x:row>
    <x:row r="24">
      <x:c r="A24" s="10" t="s">
        <x:v>79</x:v>
      </x:c>
      <x:c r="B24" s="10" t="s">
        <x:v>80</x:v>
      </x:c>
      <x:c r="C24" s="12" t="n">
        <x:f>'Dimensões 61'!L24</x:f>
        <x:v>30.74281814057692</x:v>
      </x:c>
      <x:c r="D24" s="12" t="n">
        <x:f>'Dimensões 61'!M24</x:f>
        <x:v>23</x:v>
      </x:c>
      <x:c r="E24" s="12" t="n">
        <x:f>C24+('Inputs auditoria'!D7-'Dimensões 61'!C24+'Inputs auditoria'!H7-'Dimensões 61'!G24)/9</x:f>
        <x:v>29.809769705341875</x:v>
      </x:c>
      <x:c r="F24" s="12" t="n">
        <x:f>1+COUNTIF($E$2:$E$28,"&gt;"&amp;E24)</x:f>
        <x:v>22</x:v>
      </x:c>
      <x:c r="G24" s="12" t="n">
        <x:f>E24-C24</x:f>
        <x:v>-0.9330484352350439</x:v>
      </x:c>
      <x:c r="H24" s="12" t="n">
        <x:f>F24-D24</x:f>
        <x:v>-1</x:v>
      </x:c>
      <x:c r="I24" s="14"/>
    </x:row>
    <x:row r="25">
      <x:c r="A25" s="10" t="s">
        <x:v>101</x:v>
      </x:c>
      <x:c r="B25" s="10" t="s">
        <x:v>102</x:v>
      </x:c>
      <x:c r="C25" s="12" t="n">
        <x:f>'Dimensões 61'!L25</x:f>
        <x:v>29.469966762628204</x:v>
      </x:c>
      <x:c r="D25" s="12" t="n">
        <x:f>'Dimensões 61'!M25</x:f>
        <x:v>24</x:v>
      </x:c>
      <x:c r="E25" s="12" t="n">
        <x:f>C25+('Inputs auditoria'!D26-'Dimensões 61'!C25+'Inputs auditoria'!H26-'Dimensões 61'!G25)/9</x:f>
        <x:v>27.461419753290595</x:v>
      </x:c>
      <x:c r="F25" s="12" t="n">
        <x:f>1+COUNTIF($E$2:$E$28,"&gt;"&amp;E25)</x:f>
        <x:v>24</x:v>
      </x:c>
      <x:c r="G25" s="12" t="n">
        <x:f>E25-C25</x:f>
        <x:v>-2.008547009337608</x:v>
      </x:c>
      <x:c r="H25" s="12" t="n">
        <x:f>F25-D25</x:f>
        <x:v>0</x:v>
      </x:c>
      <x:c r="I25" s="14"/>
    </x:row>
    <x:row r="26">
      <x:c r="A26" s="10" t="s">
        <x:v>91</x:v>
      </x:c>
      <x:c r="B26" s="10" t="s">
        <x:v>92</x:v>
      </x:c>
      <x:c r="C26" s="12" t="n">
        <x:f>'Dimensões 61'!L26</x:f>
        <x:v>24.751899336452993</x:v>
      </x:c>
      <x:c r="D26" s="12" t="n">
        <x:f>'Dimensões 61'!M26</x:f>
        <x:v>25</x:v>
      </x:c>
      <x:c r="E26" s="12" t="n">
        <x:f>C26+('Inputs auditoria'!D19-'Dimensões 61'!C26+'Inputs auditoria'!H19-'Dimensões 61'!G26)/9</x:f>
        <x:v>23.9719848049359</x:v>
      </x:c>
      <x:c r="F26" s="12" t="n">
        <x:f>1+COUNTIF($E$2:$E$28,"&gt;"&amp;E26)</x:f>
        <x:v>25</x:v>
      </x:c>
      <x:c r="G26" s="12" t="n">
        <x:f>E26-C26</x:f>
        <x:v>-0.7799145315170932</x:v>
      </x:c>
      <x:c r="H26" s="12" t="n">
        <x:f>F26-D26</x:f>
        <x:v>0</x:v>
      </x:c>
      <x:c r="I26" s="14"/>
    </x:row>
    <x:row r="27">
      <x:c r="A27" s="10" t="s">
        <x:v>71</x:v>
      </x:c>
      <x:c r="B27" s="10" t="s">
        <x:v>72</x:v>
      </x:c>
      <x:c r="C27" s="12" t="n">
        <x:f>'Dimensões 61'!L27</x:f>
        <x:v>21.33665717271368</x:v>
      </x:c>
      <x:c r="D27" s="12" t="n">
        <x:f>'Dimensões 61'!M27</x:f>
        <x:v>26</x:v>
      </x:c>
      <x:c r="E27" s="12" t="n">
        <x:f>C27+('Inputs auditoria'!D15-'Dimensões 61'!C27+'Inputs auditoria'!H15-'Dimensões 61'!G27)/9</x:f>
        <x:v>18.35588793873932</x:v>
      </x:c>
      <x:c r="F27" s="12" t="n">
        <x:f>1+COUNTIF($E$2:$E$28,"&gt;"&amp;E27)</x:f>
        <x:v>26</x:v>
      </x:c>
      <x:c r="G27" s="12" t="n">
        <x:f>E27-C27</x:f>
        <x:v>-2.9807692339743603</x:v>
      </x:c>
      <x:c r="H27" s="12" t="n">
        <x:f>F27-D27</x:f>
        <x:v>0</x:v>
      </x:c>
      <x:c r="I27" s="14"/>
    </x:row>
    <x:row r="28">
      <x:c r="A28" s="10" t="s">
        <x:v>59</x:v>
      </x:c>
      <x:c r="B28" s="10" t="s">
        <x:v>60</x:v>
      </x:c>
      <x:c r="C28" s="12" t="n">
        <x:f>'Dimensões 61'!L28</x:f>
        <x:v>14.216524217884617</x:v>
      </x:c>
      <x:c r="D28" s="12" t="n">
        <x:f>'Dimensões 61'!M28</x:f>
        <x:v>27</x:v>
      </x:c>
      <x:c r="E28" s="12" t="n">
        <x:f>C28+('Inputs auditoria'!D6-'Dimensões 61'!C28+'Inputs auditoria'!H6-'Dimensões 61'!G28)/9</x:f>
        <x:v>11.858974358760685</x:v>
      </x:c>
      <x:c r="F28" s="12" t="n">
        <x:f>1+COUNTIF($E$2:$E$28,"&gt;"&amp;E28)</x:f>
        <x:v>27</x:v>
      </x:c>
      <x:c r="G28" s="12" t="n">
        <x:f>E28-C28</x:f>
        <x:v>-2.3575498591239317</x:v>
      </x:c>
      <x:c r="H28" s="12" t="n">
        <x:f>F28-D28</x:f>
        <x:v>0</x:v>
      </x:c>
      <x:c r="I28" s="14"/>
    </x:row>
  </x:sheetData>
  <x:pageMargins left="0.7" right="0.7" top="0.75" bottom="0.75" header="0.3" footer="0.3"/>
  <x:tableParts count="1">
    <x:tablePart xmlns:r="http://schemas.openxmlformats.org/officeDocument/2006/relationships" r:id="R52faf94a75444d3e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4" width="25" customWidth="1"/>
  </x:cols>
  <x:sheetData>
    <x:row r="1" ht="30" customHeight="1">
      <x:c r="A1" s="9" t="s">
        <x:v>26</x:v>
      </x:c>
      <x:c r="B1" s="9" t="s">
        <x:v>37</x:v>
      </x:c>
      <x:c r="C1" s="9" t="s">
        <x:v>36</x:v>
      </x:c>
      <x:c r="D1" s="9" t="s">
        <x:v>550</x:v>
      </x:c>
    </x:row>
    <x:row r="2">
      <x:c r="A2" s="10" t="s">
        <x:v>48</x:v>
      </x:c>
      <x:c r="B2" s="10" t="s">
        <x:v>246</x:v>
      </x:c>
      <x:c r="C2" s="10" t="s">
        <x:v>245</x:v>
      </x:c>
      <x:c r="D2" s="12" t="n">
        <x:f>SUMIFS('Base 61x27'!$U$2:$U$1648,'Base 61x27'!$B$2:$B$1648,A2,'Base 61x27'!$M$2:$M$1648,B2,'Base 61x27'!$L$2:$L$1648,C2)/SUMIFS('Base 61x27'!$N$2:$N$1648,'Base 61x27'!$B$2:$B$1648,A2,'Base 61x27'!$M$2:$M$1648,B2,'Base 61x27'!$L$2:$L$1648,C2)</x:f>
        <x:v>65.38461538461539</x:v>
      </x:c>
    </x:row>
    <x:row r="3">
      <x:c r="A3" s="10" t="s">
        <x:v>48</x:v>
      </x:c>
      <x:c r="B3" s="10" t="s">
        <x:v>246</x:v>
      </x:c>
      <x:c r="C3" s="10" t="s">
        <x:v>250</x:v>
      </x:c>
      <x:c r="D3" s="12" t="n">
        <x:f>SUMIFS('Base 61x27'!$U$2:$U$1648,'Base 61x27'!$B$2:$B$1648,A3,'Base 61x27'!$M$2:$M$1648,B3,'Base 61x27'!$L$2:$L$1648,C3)/SUMIFS('Base 61x27'!$N$2:$N$1648,'Base 61x27'!$B$2:$B$1648,A3,'Base 61x27'!$M$2:$M$1648,B3,'Base 61x27'!$L$2:$L$1648,C3)</x:f>
        <x:v>57.692307692307686</x:v>
      </x:c>
    </x:row>
    <x:row r="4">
      <x:c r="A4" s="10" t="s">
        <x:v>48</x:v>
      </x:c>
      <x:c r="B4" s="10" t="s">
        <x:v>236</x:v>
      </x:c>
      <x:c r="C4" s="10" t="s">
        <x:v>240</x:v>
      </x:c>
      <x:c r="D4" s="12" t="n">
        <x:f>SUMIFS('Base 61x27'!$U$2:$U$1648,'Base 61x27'!$B$2:$B$1648,A4,'Base 61x27'!$M$2:$M$1648,B4,'Base 61x27'!$L$2:$L$1648,C4)/SUMIFS('Base 61x27'!$N$2:$N$1648,'Base 61x27'!$B$2:$B$1648,A4,'Base 61x27'!$M$2:$M$1648,B4,'Base 61x27'!$L$2:$L$1648,C4)</x:f>
        <x:v>23.076923076923077</x:v>
      </x:c>
    </x:row>
    <x:row r="5">
      <x:c r="A5" s="10" t="s">
        <x:v>48</x:v>
      </x:c>
      <x:c r="B5" s="10" t="s">
        <x:v>236</x:v>
      </x:c>
      <x:c r="C5" s="10" t="s">
        <x:v>235</x:v>
      </x:c>
      <x:c r="D5" s="12" t="n">
        <x:f>SUMIFS('Base 61x27'!$U$2:$U$1648,'Base 61x27'!$B$2:$B$1648,A5,'Base 61x27'!$M$2:$M$1648,B5,'Base 61x27'!$L$2:$L$1648,C5)/SUMIFS('Base 61x27'!$N$2:$N$1648,'Base 61x27'!$B$2:$B$1648,A5,'Base 61x27'!$M$2:$M$1648,B5,'Base 61x27'!$L$2:$L$1648,C5)</x:f>
        <x:v>73.07692307692307</x:v>
      </x:c>
    </x:row>
    <x:row r="6">
      <x:c r="A6" s="10" t="s">
        <x:v>48</x:v>
      </x:c>
      <x:c r="B6" s="10" t="s">
        <x:v>134</x:v>
      </x:c>
      <x:c r="C6" s="10" t="s">
        <x:v>139</x:v>
      </x:c>
      <x:c r="D6" s="12" t="n">
        <x:f>SUMIFS('Base 61x27'!$U$2:$U$1648,'Base 61x27'!$B$2:$B$1648,A6,'Base 61x27'!$M$2:$M$1648,B6,'Base 61x27'!$L$2:$L$1648,C6)/SUMIFS('Base 61x27'!$N$2:$N$1648,'Base 61x27'!$B$2:$B$1648,A6,'Base 61x27'!$M$2:$M$1648,B6,'Base 61x27'!$L$2:$L$1648,C6)</x:f>
        <x:v>44.87179487179487</x:v>
      </x:c>
    </x:row>
    <x:row r="7">
      <x:c r="A7" s="10" t="s">
        <x:v>48</x:v>
      </x:c>
      <x:c r="B7" s="10" t="s">
        <x:v>134</x:v>
      </x:c>
      <x:c r="C7" s="10" t="s">
        <x:v>133</x:v>
      </x:c>
      <x:c r="D7" s="12" t="n">
        <x:f>SUMIFS('Base 61x27'!$U$2:$U$1648,'Base 61x27'!$B$2:$B$1648,A7,'Base 61x27'!$M$2:$M$1648,B7,'Base 61x27'!$L$2:$L$1648,C7)/SUMIFS('Base 61x27'!$N$2:$N$1648,'Base 61x27'!$B$2:$B$1648,A7,'Base 61x27'!$M$2:$M$1648,B7,'Base 61x27'!$L$2:$L$1648,C7)</x:f>
        <x:v>84.61538461538461</x:v>
      </x:c>
    </x:row>
    <x:row r="8">
      <x:c r="A8" s="10" t="s">
        <x:v>48</x:v>
      </x:c>
      <x:c r="B8" s="10" t="s">
        <x:v>134</x:v>
      </x:c>
      <x:c r="C8" s="10" t="s">
        <x:v>153</x:v>
      </x:c>
      <x:c r="D8" s="12" t="n">
        <x:f>SUMIFS('Base 61x27'!$U$2:$U$1648,'Base 61x27'!$B$2:$B$1648,A8,'Base 61x27'!$M$2:$M$1648,B8,'Base 61x27'!$L$2:$L$1648,C8)/SUMIFS('Base 61x27'!$N$2:$N$1648,'Base 61x27'!$B$2:$B$1648,A8,'Base 61x27'!$M$2:$M$1648,B8,'Base 61x27'!$L$2:$L$1648,C8)</x:f>
        <x:v>48.07692307692308</x:v>
      </x:c>
    </x:row>
    <x:row r="9">
      <x:c r="A9" s="10" t="s">
        <x:v>48</x:v>
      </x:c>
      <x:c r="B9" s="10" t="s">
        <x:v>165</x:v>
      </x:c>
      <x:c r="C9" s="10" t="s">
        <x:v>210</x:v>
      </x:c>
      <x:c r="D9" s="12" t="n">
        <x:f>SUMIFS('Base 61x27'!$U$2:$U$1648,'Base 61x27'!$B$2:$B$1648,A9,'Base 61x27'!$M$2:$M$1648,B9,'Base 61x27'!$L$2:$L$1648,C9)/SUMIFS('Base 61x27'!$N$2:$N$1648,'Base 61x27'!$B$2:$B$1648,A9,'Base 61x27'!$M$2:$M$1648,B9,'Base 61x27'!$L$2:$L$1648,C9)</x:f>
        <x:v>76.20192307692307</x:v>
      </x:c>
    </x:row>
    <x:row r="10">
      <x:c r="A10" s="10" t="s">
        <x:v>48</x:v>
      </x:c>
      <x:c r="B10" s="10" t="s">
        <x:v>165</x:v>
      </x:c>
      <x:c r="C10" s="10" t="s">
        <x:v>164</x:v>
      </x:c>
      <x:c r="D10" s="12" t="n">
        <x:f>SUMIFS('Base 61x27'!$U$2:$U$1648,'Base 61x27'!$B$2:$B$1648,A10,'Base 61x27'!$M$2:$M$1648,B10,'Base 61x27'!$L$2:$L$1648,C10)/SUMIFS('Base 61x27'!$N$2:$N$1648,'Base 61x27'!$B$2:$B$1648,A10,'Base 61x27'!$M$2:$M$1648,B10,'Base 61x27'!$L$2:$L$1648,C10)</x:f>
        <x:v>58.461538461538474</x:v>
      </x:c>
    </x:row>
    <x:row r="11">
      <x:c r="A11" s="10" t="s">
        <x:v>48</x:v>
      </x:c>
      <x:c r="B11" s="10" t="s">
        <x:v>165</x:v>
      </x:c>
      <x:c r="C11" s="10" t="s">
        <x:v>182</x:v>
      </x:c>
      <x:c r="D11" s="12" t="n">
        <x:f>SUMIFS('Base 61x27'!$U$2:$U$1648,'Base 61x27'!$B$2:$B$1648,A11,'Base 61x27'!$M$2:$M$1648,B11,'Base 61x27'!$L$2:$L$1648,C11)/SUMIFS('Base 61x27'!$N$2:$N$1648,'Base 61x27'!$B$2:$B$1648,A11,'Base 61x27'!$M$2:$M$1648,B11,'Base 61x27'!$L$2:$L$1648,C11)</x:f>
        <x:v>64.66346153846152</x:v>
      </x:c>
    </x:row>
    <x:row r="12">
      <x:c r="A12" s="10" t="s">
        <x:v>48</x:v>
      </x:c>
      <x:c r="B12" s="10" t="s">
        <x:v>255</x:v>
      </x:c>
      <x:c r="C12" s="10" t="s">
        <x:v>270</x:v>
      </x:c>
      <x:c r="D12" s="12" t="n">
        <x:f>SUMIFS('Base 61x27'!$U$2:$U$1648,'Base 61x27'!$B$2:$B$1648,A12,'Base 61x27'!$M$2:$M$1648,B12,'Base 61x27'!$L$2:$L$1648,C12)/SUMIFS('Base 61x27'!$N$2:$N$1648,'Base 61x27'!$B$2:$B$1648,A12,'Base 61x27'!$M$2:$M$1648,B12,'Base 61x27'!$L$2:$L$1648,C12)</x:f>
        <x:v>55.384615384615394</x:v>
      </x:c>
    </x:row>
    <x:row r="13">
      <x:c r="A13" s="10" t="s">
        <x:v>48</x:v>
      </x:c>
      <x:c r="B13" s="10" t="s">
        <x:v>255</x:v>
      </x:c>
      <x:c r="C13" s="10" t="s">
        <x:v>254</x:v>
      </x:c>
      <x:c r="D13" s="12" t="n">
        <x:f>SUMIFS('Base 61x27'!$U$2:$U$1648,'Base 61x27'!$B$2:$B$1648,A13,'Base 61x27'!$M$2:$M$1648,B13,'Base 61x27'!$L$2:$L$1648,C13)/SUMIFS('Base 61x27'!$N$2:$N$1648,'Base 61x27'!$B$2:$B$1648,A13,'Base 61x27'!$M$2:$M$1648,B13,'Base 61x27'!$L$2:$L$1648,C13)</x:f>
        <x:v>69.23076923076924</x:v>
      </x:c>
    </x:row>
    <x:row r="14">
      <x:c r="A14" s="10" t="s">
        <x:v>48</x:v>
      </x:c>
      <x:c r="B14" s="10" t="s">
        <x:v>255</x:v>
      </x:c>
      <x:c r="C14" s="10" t="s">
        <x:v>323</x:v>
      </x:c>
      <x:c r="D14" s="12" t="n">
        <x:f>SUMIFS('Base 61x27'!$U$2:$U$1648,'Base 61x27'!$B$2:$B$1648,A14,'Base 61x27'!$M$2:$M$1648,B14,'Base 61x27'!$L$2:$L$1648,C14)/SUMIFS('Base 61x27'!$N$2:$N$1648,'Base 61x27'!$B$2:$B$1648,A14,'Base 61x27'!$M$2:$M$1648,B14,'Base 61x27'!$L$2:$L$1648,C14)</x:f>
        <x:v>46.923076923076934</x:v>
      </x:c>
    </x:row>
    <x:row r="15">
      <x:c r="A15" s="10" t="s">
        <x:v>48</x:v>
      </x:c>
      <x:c r="B15" s="10" t="s">
        <x:v>255</x:v>
      </x:c>
      <x:c r="C15" s="10" t="s">
        <x:v>285</x:v>
      </x:c>
      <x:c r="D15" s="12" t="n">
        <x:f>SUMIFS('Base 61x27'!$U$2:$U$1648,'Base 61x27'!$B$2:$B$1648,A15,'Base 61x27'!$M$2:$M$1648,B15,'Base 61x27'!$L$2:$L$1648,C15)/SUMIFS('Base 61x27'!$N$2:$N$1648,'Base 61x27'!$B$2:$B$1648,A15,'Base 61x27'!$M$2:$M$1648,B15,'Base 61x27'!$L$2:$L$1648,C15)</x:f>
        <x:v>61.53846153846154</x:v>
      </x:c>
    </x:row>
    <x:row r="16">
      <x:c r="A16" s="10" t="s">
        <x:v>48</x:v>
      </x:c>
      <x:c r="B16" s="10" t="s">
        <x:v>120</x:v>
      </x:c>
      <x:c r="C16" s="10" t="s">
        <x:v>119</x:v>
      </x:c>
      <x:c r="D16" s="12" t="n">
        <x:f>SUMIFS('Base 61x27'!$U$2:$U$1648,'Base 61x27'!$B$2:$B$1648,A16,'Base 61x27'!$M$2:$M$1648,B16,'Base 61x27'!$L$2:$L$1648,C16)/SUMIFS('Base 61x27'!$N$2:$N$1648,'Base 61x27'!$B$2:$B$1648,A16,'Base 61x27'!$M$2:$M$1648,B16,'Base 61x27'!$L$2:$L$1648,C16)</x:f>
        <x:v>76.92307692307693</x:v>
      </x:c>
    </x:row>
    <x:row r="17">
      <x:c r="A17" s="10" t="s">
        <x:v>48</x:v>
      </x:c>
      <x:c r="B17" s="10" t="s">
        <x:v>56</x:v>
      </x:c>
      <x:c r="C17" s="10" t="s">
        <x:v>55</x:v>
      </x:c>
      <x:c r="D17" s="12" t="n">
        <x:f>SUMIFS('Base 61x27'!$U$2:$U$1648,'Base 61x27'!$B$2:$B$1648,A17,'Base 61x27'!$M$2:$M$1648,B17,'Base 61x27'!$L$2:$L$1648,C17)/SUMIFS('Base 61x27'!$N$2:$N$1648,'Base 61x27'!$B$2:$B$1648,A17,'Base 61x27'!$M$2:$M$1648,B17,'Base 61x27'!$L$2:$L$1648,C17)</x:f>
        <x:v>86.53846153846155</x:v>
      </x:c>
    </x:row>
    <x:row r="18">
      <x:c r="A18" s="10" t="s">
        <x:v>48</x:v>
      </x:c>
      <x:c r="B18" s="10" t="s">
        <x:v>56</x:v>
      </x:c>
      <x:c r="C18" s="10" t="s">
        <x:v>113</x:v>
      </x:c>
      <x:c r="D18" s="12" t="n">
        <x:f>SUMIFS('Base 61x27'!$U$2:$U$1648,'Base 61x27'!$B$2:$B$1648,A18,'Base 61x27'!$M$2:$M$1648,B18,'Base 61x27'!$L$2:$L$1648,C18)/SUMIFS('Base 61x27'!$N$2:$N$1648,'Base 61x27'!$B$2:$B$1648,A18,'Base 61x27'!$M$2:$M$1648,B18,'Base 61x27'!$L$2:$L$1648,C18)</x:f>
        <x:v>88.46153846153845</x:v>
      </x:c>
    </x:row>
    <x:row r="19">
      <x:c r="A19" s="10" t="s">
        <x:v>48</x:v>
      </x:c>
      <x:c r="B19" s="10" t="s">
        <x:v>124</x:v>
      </x:c>
      <x:c r="C19" s="10" t="s">
        <x:v>123</x:v>
      </x:c>
      <x:c r="D19" s="12" t="n">
        <x:f>SUMIFS('Base 61x27'!$U$2:$U$1648,'Base 61x27'!$B$2:$B$1648,A19,'Base 61x27'!$M$2:$M$1648,B19,'Base 61x27'!$L$2:$L$1648,C19)/SUMIFS('Base 61x27'!$N$2:$N$1648,'Base 61x27'!$B$2:$B$1648,A19,'Base 61x27'!$M$2:$M$1648,B19,'Base 61x27'!$L$2:$L$1648,C19)</x:f>
        <x:v>88.46153846153845</x:v>
      </x:c>
    </x:row>
    <x:row r="20">
      <x:c r="A20" s="10" t="s">
        <x:v>48</x:v>
      </x:c>
      <x:c r="B20" s="10" t="s">
        <x:v>124</x:v>
      </x:c>
      <x:c r="C20" s="10" t="s">
        <x:v>129</x:v>
      </x:c>
      <x:c r="D20" s="12" t="n">
        <x:f>SUMIFS('Base 61x27'!$U$2:$U$1648,'Base 61x27'!$B$2:$B$1648,A20,'Base 61x27'!$M$2:$M$1648,B20,'Base 61x27'!$L$2:$L$1648,C20)/SUMIFS('Base 61x27'!$N$2:$N$1648,'Base 61x27'!$B$2:$B$1648,A20,'Base 61x27'!$M$2:$M$1648,B20,'Base 61x27'!$L$2:$L$1648,C20)</x:f>
        <x:v>76.92307692307693</x:v>
      </x:c>
    </x:row>
    <x:row r="21">
      <x:c r="A21" s="10" t="s">
        <x:v>48</x:v>
      </x:c>
      <x:c r="B21" s="10" t="s">
        <x:v>340</x:v>
      </x:c>
      <x:c r="C21" s="10" t="s">
        <x:v>339</x:v>
      </x:c>
      <x:c r="D21" s="12" t="n">
        <x:f>SUMIFS('Base 61x27'!$U$2:$U$1648,'Base 61x27'!$B$2:$B$1648,A21,'Base 61x27'!$M$2:$M$1648,B21,'Base 61x27'!$L$2:$L$1648,C21)/SUMIFS('Base 61x27'!$N$2:$N$1648,'Base 61x27'!$B$2:$B$1648,A21,'Base 61x27'!$M$2:$M$1648,B21,'Base 61x27'!$L$2:$L$1648,C21)</x:f>
        <x:v>84.61538461538461</x:v>
      </x:c>
    </x:row>
    <x:row r="22">
      <x:c r="A22" s="10" t="s">
        <x:v>48</x:v>
      </x:c>
      <x:c r="B22" s="10" t="s">
        <x:v>340</x:v>
      </x:c>
      <x:c r="C22" s="10" t="s">
        <x:v>357</x:v>
      </x:c>
      <x:c r="D22" s="12" t="n">
        <x:f>SUMIFS('Base 61x27'!$U$2:$U$1648,'Base 61x27'!$B$2:$B$1648,A22,'Base 61x27'!$M$2:$M$1648,B22,'Base 61x27'!$L$2:$L$1648,C22)/SUMIFS('Base 61x27'!$N$2:$N$1648,'Base 61x27'!$B$2:$B$1648,A22,'Base 61x27'!$M$2:$M$1648,B22,'Base 61x27'!$L$2:$L$1648,C22)</x:f>
        <x:v>52.56410256410256</x:v>
      </x:c>
    </x:row>
    <x:row r="23">
      <x:c r="A23" s="10" t="s">
        <x:v>48</x:v>
      </x:c>
      <x:c r="B23" s="10" t="s">
        <x:v>340</x:v>
      </x:c>
      <x:c r="C23" s="10" t="s">
        <x:v>348</x:v>
      </x:c>
      <x:c r="D23" s="12" t="n">
        <x:f>SUMIFS('Base 61x27'!$U$2:$U$1648,'Base 61x27'!$B$2:$B$1648,A23,'Base 61x27'!$M$2:$M$1648,B23,'Base 61x27'!$L$2:$L$1648,C23)/SUMIFS('Base 61x27'!$N$2:$N$1648,'Base 61x27'!$B$2:$B$1648,A23,'Base 61x27'!$M$2:$M$1648,B23,'Base 61x27'!$L$2:$L$1648,C23)</x:f>
        <x:v>73.07692307692308</x:v>
      </x:c>
    </x:row>
    <x:row r="24">
      <x:c r="A24" s="10" t="s">
        <x:v>57</x:v>
      </x:c>
      <x:c r="B24" s="10" t="s">
        <x:v>246</x:v>
      </x:c>
      <x:c r="C24" s="10" t="s">
        <x:v>245</x:v>
      </x:c>
      <x:c r="D24" s="12" t="n">
        <x:f>SUMIFS('Base 61x27'!$U$2:$U$1648,'Base 61x27'!$B$2:$B$1648,A24,'Base 61x27'!$M$2:$M$1648,B24,'Base 61x27'!$L$2:$L$1648,C24)/SUMIFS('Base 61x27'!$N$2:$N$1648,'Base 61x27'!$B$2:$B$1648,A24,'Base 61x27'!$M$2:$M$1648,B24,'Base 61x27'!$L$2:$L$1648,C24)</x:f>
        <x:v>96.15384615384616</x:v>
      </x:c>
    </x:row>
    <x:row r="25">
      <x:c r="A25" s="10" t="s">
        <x:v>57</x:v>
      </x:c>
      <x:c r="B25" s="10" t="s">
        <x:v>246</x:v>
      </x:c>
      <x:c r="C25" s="10" t="s">
        <x:v>250</x:v>
      </x:c>
      <x:c r="D25" s="12" t="n">
        <x:f>SUMIFS('Base 61x27'!$U$2:$U$1648,'Base 61x27'!$B$2:$B$1648,A25,'Base 61x27'!$M$2:$M$1648,B25,'Base 61x27'!$L$2:$L$1648,C25)/SUMIFS('Base 61x27'!$N$2:$N$1648,'Base 61x27'!$B$2:$B$1648,A25,'Base 61x27'!$M$2:$M$1648,B25,'Base 61x27'!$L$2:$L$1648,C25)</x:f>
        <x:v>84.61538461538461</x:v>
      </x:c>
    </x:row>
    <x:row r="26">
      <x:c r="A26" s="10" t="s">
        <x:v>57</x:v>
      </x:c>
      <x:c r="B26" s="10" t="s">
        <x:v>236</x:v>
      </x:c>
      <x:c r="C26" s="10" t="s">
        <x:v>240</x:v>
      </x:c>
      <x:c r="D26" s="12" t="n">
        <x:f>SUMIFS('Base 61x27'!$U$2:$U$1648,'Base 61x27'!$B$2:$B$1648,A26,'Base 61x27'!$M$2:$M$1648,B26,'Base 61x27'!$L$2:$L$1648,C26)/SUMIFS('Base 61x27'!$N$2:$N$1648,'Base 61x27'!$B$2:$B$1648,A26,'Base 61x27'!$M$2:$M$1648,B26,'Base 61x27'!$L$2:$L$1648,C26)</x:f>
        <x:v>69.23076923076923</x:v>
      </x:c>
    </x:row>
    <x:row r="27">
      <x:c r="A27" s="10" t="s">
        <x:v>57</x:v>
      </x:c>
      <x:c r="B27" s="10" t="s">
        <x:v>236</x:v>
      </x:c>
      <x:c r="C27" s="10" t="s">
        <x:v>235</x:v>
      </x:c>
      <x:c r="D27" s="12" t="n">
        <x:f>SUMIFS('Base 61x27'!$U$2:$U$1648,'Base 61x27'!$B$2:$B$1648,A27,'Base 61x27'!$M$2:$M$1648,B27,'Base 61x27'!$L$2:$L$1648,C27)/SUMIFS('Base 61x27'!$N$2:$N$1648,'Base 61x27'!$B$2:$B$1648,A27,'Base 61x27'!$M$2:$M$1648,B27,'Base 61x27'!$L$2:$L$1648,C27)</x:f>
        <x:v>50</x:v>
      </x:c>
    </x:row>
    <x:row r="28">
      <x:c r="A28" s="10" t="s">
        <x:v>57</x:v>
      </x:c>
      <x:c r="B28" s="10" t="s">
        <x:v>134</x:v>
      </x:c>
      <x:c r="C28" s="10" t="s">
        <x:v>139</x:v>
      </x:c>
      <x:c r="D28" s="12" t="n">
        <x:f>SUMIFS('Base 61x27'!$U$2:$U$1648,'Base 61x27'!$B$2:$B$1648,A28,'Base 61x27'!$M$2:$M$1648,B28,'Base 61x27'!$L$2:$L$1648,C28)/SUMIFS('Base 61x27'!$N$2:$N$1648,'Base 61x27'!$B$2:$B$1648,A28,'Base 61x27'!$M$2:$M$1648,B28,'Base 61x27'!$L$2:$L$1648,C28)</x:f>
        <x:v>64.1025641025641</x:v>
      </x:c>
    </x:row>
    <x:row r="29">
      <x:c r="A29" s="10" t="s">
        <x:v>57</x:v>
      </x:c>
      <x:c r="B29" s="10" t="s">
        <x:v>134</x:v>
      </x:c>
      <x:c r="C29" s="10" t="s">
        <x:v>133</x:v>
      </x:c>
      <x:c r="D29" s="12" t="n">
        <x:f>SUMIFS('Base 61x27'!$U$2:$U$1648,'Base 61x27'!$B$2:$B$1648,A29,'Base 61x27'!$M$2:$M$1648,B29,'Base 61x27'!$L$2:$L$1648,C29)/SUMIFS('Base 61x27'!$N$2:$N$1648,'Base 61x27'!$B$2:$B$1648,A29,'Base 61x27'!$M$2:$M$1648,B29,'Base 61x27'!$L$2:$L$1648,C29)</x:f>
        <x:v>80.76923076923077</x:v>
      </x:c>
    </x:row>
    <x:row r="30">
      <x:c r="A30" s="10" t="s">
        <x:v>57</x:v>
      </x:c>
      <x:c r="B30" s="10" t="s">
        <x:v>134</x:v>
      </x:c>
      <x:c r="C30" s="10" t="s">
        <x:v>153</x:v>
      </x:c>
      <x:c r="D30" s="12" t="n">
        <x:f>SUMIFS('Base 61x27'!$U$2:$U$1648,'Base 61x27'!$B$2:$B$1648,A30,'Base 61x27'!$M$2:$M$1648,B30,'Base 61x27'!$L$2:$L$1648,C30)/SUMIFS('Base 61x27'!$N$2:$N$1648,'Base 61x27'!$B$2:$B$1648,A30,'Base 61x27'!$M$2:$M$1648,B30,'Base 61x27'!$L$2:$L$1648,C30)</x:f>
        <x:v>58.97435897435897</x:v>
      </x:c>
    </x:row>
    <x:row r="31">
      <x:c r="A31" s="10" t="s">
        <x:v>57</x:v>
      </x:c>
      <x:c r="B31" s="10" t="s">
        <x:v>165</x:v>
      </x:c>
      <x:c r="C31" s="10" t="s">
        <x:v>210</x:v>
      </x:c>
      <x:c r="D31" s="12" t="n">
        <x:f>SUMIFS('Base 61x27'!$U$2:$U$1648,'Base 61x27'!$B$2:$B$1648,A31,'Base 61x27'!$M$2:$M$1648,B31,'Base 61x27'!$L$2:$L$1648,C31)/SUMIFS('Base 61x27'!$N$2:$N$1648,'Base 61x27'!$B$2:$B$1648,A31,'Base 61x27'!$M$2:$M$1648,B31,'Base 61x27'!$L$2:$L$1648,C31)</x:f>
        <x:v>62.98076923076922</x:v>
      </x:c>
    </x:row>
    <x:row r="32">
      <x:c r="A32" s="10" t="s">
        <x:v>57</x:v>
      </x:c>
      <x:c r="B32" s="10" t="s">
        <x:v>165</x:v>
      </x:c>
      <x:c r="C32" s="10" t="s">
        <x:v>164</x:v>
      </x:c>
      <x:c r="D32" s="12" t="n">
        <x:f>SUMIFS('Base 61x27'!$U$2:$U$1648,'Base 61x27'!$B$2:$B$1648,A32,'Base 61x27'!$M$2:$M$1648,B32,'Base 61x27'!$L$2:$L$1648,C32)/SUMIFS('Base 61x27'!$N$2:$N$1648,'Base 61x27'!$B$2:$B$1648,A32,'Base 61x27'!$M$2:$M$1648,B32,'Base 61x27'!$L$2:$L$1648,C32)</x:f>
        <x:v>66.15384615384616</x:v>
      </x:c>
    </x:row>
    <x:row r="33">
      <x:c r="A33" s="10" t="s">
        <x:v>57</x:v>
      </x:c>
      <x:c r="B33" s="10" t="s">
        <x:v>165</x:v>
      </x:c>
      <x:c r="C33" s="10" t="s">
        <x:v>182</x:v>
      </x:c>
      <x:c r="D33" s="12" t="n">
        <x:f>SUMIFS('Base 61x27'!$U$2:$U$1648,'Base 61x27'!$B$2:$B$1648,A33,'Base 61x27'!$M$2:$M$1648,B33,'Base 61x27'!$L$2:$L$1648,C33)/SUMIFS('Base 61x27'!$N$2:$N$1648,'Base 61x27'!$B$2:$B$1648,A33,'Base 61x27'!$M$2:$M$1648,B33,'Base 61x27'!$L$2:$L$1648,C33)</x:f>
        <x:v>82.69230769230768</x:v>
      </x:c>
    </x:row>
    <x:row r="34">
      <x:c r="A34" s="10" t="s">
        <x:v>57</x:v>
      </x:c>
      <x:c r="B34" s="10" t="s">
        <x:v>255</x:v>
      </x:c>
      <x:c r="C34" s="10" t="s">
        <x:v>270</x:v>
      </x:c>
      <x:c r="D34" s="12" t="n">
        <x:f>SUMIFS('Base 61x27'!$U$2:$U$1648,'Base 61x27'!$B$2:$B$1648,A34,'Base 61x27'!$M$2:$M$1648,B34,'Base 61x27'!$L$2:$L$1648,C34)/SUMIFS('Base 61x27'!$N$2:$N$1648,'Base 61x27'!$B$2:$B$1648,A34,'Base 61x27'!$M$2:$M$1648,B34,'Base 61x27'!$L$2:$L$1648,C34)</x:f>
        <x:v>59.23076923076923</x:v>
      </x:c>
    </x:row>
    <x:row r="35">
      <x:c r="A35" s="10" t="s">
        <x:v>57</x:v>
      </x:c>
      <x:c r="B35" s="10" t="s">
        <x:v>255</x:v>
      </x:c>
      <x:c r="C35" s="10" t="s">
        <x:v>254</x:v>
      </x:c>
      <x:c r="D35" s="12" t="n">
        <x:f>SUMIFS('Base 61x27'!$U$2:$U$1648,'Base 61x27'!$B$2:$B$1648,A35,'Base 61x27'!$M$2:$M$1648,B35,'Base 61x27'!$L$2:$L$1648,C35)/SUMIFS('Base 61x27'!$N$2:$N$1648,'Base 61x27'!$B$2:$B$1648,A35,'Base 61x27'!$M$2:$M$1648,B35,'Base 61x27'!$L$2:$L$1648,C35)</x:f>
        <x:v>50.96153846153846</x:v>
      </x:c>
    </x:row>
    <x:row r="36">
      <x:c r="A36" s="10" t="s">
        <x:v>57</x:v>
      </x:c>
      <x:c r="B36" s="10" t="s">
        <x:v>255</x:v>
      </x:c>
      <x:c r="C36" s="10" t="s">
        <x:v>323</x:v>
      </x:c>
      <x:c r="D36" s="12" t="n">
        <x:f>SUMIFS('Base 61x27'!$U$2:$U$1648,'Base 61x27'!$B$2:$B$1648,A36,'Base 61x27'!$M$2:$M$1648,B36,'Base 61x27'!$L$2:$L$1648,C36)/SUMIFS('Base 61x27'!$N$2:$N$1648,'Base 61x27'!$B$2:$B$1648,A36,'Base 61x27'!$M$2:$M$1648,B36,'Base 61x27'!$L$2:$L$1648,C36)</x:f>
        <x:v>61.92307692307692</x:v>
      </x:c>
    </x:row>
    <x:row r="37">
      <x:c r="A37" s="10" t="s">
        <x:v>57</x:v>
      </x:c>
      <x:c r="B37" s="10" t="s">
        <x:v>255</x:v>
      </x:c>
      <x:c r="C37" s="10" t="s">
        <x:v>285</x:v>
      </x:c>
      <x:c r="D37" s="12" t="n">
        <x:f>SUMIFS('Base 61x27'!$U$2:$U$1648,'Base 61x27'!$B$2:$B$1648,A37,'Base 61x27'!$M$2:$M$1648,B37,'Base 61x27'!$L$2:$L$1648,C37)/SUMIFS('Base 61x27'!$N$2:$N$1648,'Base 61x27'!$B$2:$B$1648,A37,'Base 61x27'!$M$2:$M$1648,B37,'Base 61x27'!$L$2:$L$1648,C37)</x:f>
        <x:v>47.43589743589744</x:v>
      </x:c>
    </x:row>
    <x:row r="38">
      <x:c r="A38" s="10" t="s">
        <x:v>57</x:v>
      </x:c>
      <x:c r="B38" s="10" t="s">
        <x:v>120</x:v>
      </x:c>
      <x:c r="C38" s="10" t="s">
        <x:v>119</x:v>
      </x:c>
      <x:c r="D38" s="12" t="n">
        <x:f>SUMIFS('Base 61x27'!$U$2:$U$1648,'Base 61x27'!$B$2:$B$1648,A38,'Base 61x27'!$M$2:$M$1648,B38,'Base 61x27'!$L$2:$L$1648,C38)/SUMIFS('Base 61x27'!$N$2:$N$1648,'Base 61x27'!$B$2:$B$1648,A38,'Base 61x27'!$M$2:$M$1648,B38,'Base 61x27'!$L$2:$L$1648,C38)</x:f>
        <x:v>88.46153846153845</x:v>
      </x:c>
    </x:row>
    <x:row r="39">
      <x:c r="A39" s="10" t="s">
        <x:v>57</x:v>
      </x:c>
      <x:c r="B39" s="10" t="s">
        <x:v>56</x:v>
      </x:c>
      <x:c r="C39" s="10" t="s">
        <x:v>55</x:v>
      </x:c>
      <x:c r="D39" s="12" t="n">
        <x:f>SUMIFS('Base 61x27'!$U$2:$U$1648,'Base 61x27'!$B$2:$B$1648,A39,'Base 61x27'!$M$2:$M$1648,B39,'Base 61x27'!$L$2:$L$1648,C39)/SUMIFS('Base 61x27'!$N$2:$N$1648,'Base 61x27'!$B$2:$B$1648,A39,'Base 61x27'!$M$2:$M$1648,B39,'Base 61x27'!$L$2:$L$1648,C39)</x:f>
        <x:v>86.53846153846155</x:v>
      </x:c>
    </x:row>
    <x:row r="40">
      <x:c r="A40" s="10" t="s">
        <x:v>57</x:v>
      </x:c>
      <x:c r="B40" s="10" t="s">
        <x:v>56</x:v>
      </x:c>
      <x:c r="C40" s="10" t="s">
        <x:v>113</x:v>
      </x:c>
      <x:c r="D40" s="12" t="n">
        <x:f>SUMIFS('Base 61x27'!$U$2:$U$1648,'Base 61x27'!$B$2:$B$1648,A40,'Base 61x27'!$M$2:$M$1648,B40,'Base 61x27'!$L$2:$L$1648,C40)/SUMIFS('Base 61x27'!$N$2:$N$1648,'Base 61x27'!$B$2:$B$1648,A40,'Base 61x27'!$M$2:$M$1648,B40,'Base 61x27'!$L$2:$L$1648,C40)</x:f>
        <x:v>84.61538461538461</x:v>
      </x:c>
    </x:row>
    <x:row r="41">
      <x:c r="A41" s="10" t="s">
        <x:v>57</x:v>
      </x:c>
      <x:c r="B41" s="10" t="s">
        <x:v>124</x:v>
      </x:c>
      <x:c r="C41" s="10" t="s">
        <x:v>123</x:v>
      </x:c>
      <x:c r="D41" s="12" t="n">
        <x:f>SUMIFS('Base 61x27'!$U$2:$U$1648,'Base 61x27'!$B$2:$B$1648,A41,'Base 61x27'!$M$2:$M$1648,B41,'Base 61x27'!$L$2:$L$1648,C41)/SUMIFS('Base 61x27'!$N$2:$N$1648,'Base 61x27'!$B$2:$B$1648,A41,'Base 61x27'!$M$2:$M$1648,B41,'Base 61x27'!$L$2:$L$1648,C41)</x:f>
        <x:v>96.15384615384616</x:v>
      </x:c>
    </x:row>
    <x:row r="42">
      <x:c r="A42" s="10" t="s">
        <x:v>57</x:v>
      </x:c>
      <x:c r="B42" s="10" t="s">
        <x:v>124</x:v>
      </x:c>
      <x:c r="C42" s="10" t="s">
        <x:v>129</x:v>
      </x:c>
      <x:c r="D42" s="12" t="n">
        <x:f>SUMIFS('Base 61x27'!$U$2:$U$1648,'Base 61x27'!$B$2:$B$1648,A42,'Base 61x27'!$M$2:$M$1648,B42,'Base 61x27'!$L$2:$L$1648,C42)/SUMIFS('Base 61x27'!$N$2:$N$1648,'Base 61x27'!$B$2:$B$1648,A42,'Base 61x27'!$M$2:$M$1648,B42,'Base 61x27'!$L$2:$L$1648,C42)</x:f>
        <x:v>96.15384615384616</x:v>
      </x:c>
    </x:row>
    <x:row r="43">
      <x:c r="A43" s="10" t="s">
        <x:v>57</x:v>
      </x:c>
      <x:c r="B43" s="10" t="s">
        <x:v>340</x:v>
      </x:c>
      <x:c r="C43" s="10" t="s">
        <x:v>339</x:v>
      </x:c>
      <x:c r="D43" s="12" t="n">
        <x:f>SUMIFS('Base 61x27'!$U$2:$U$1648,'Base 61x27'!$B$2:$B$1648,A43,'Base 61x27'!$M$2:$M$1648,B43,'Base 61x27'!$L$2:$L$1648,C43)/SUMIFS('Base 61x27'!$N$2:$N$1648,'Base 61x27'!$B$2:$B$1648,A43,'Base 61x27'!$M$2:$M$1648,B43,'Base 61x27'!$L$2:$L$1648,C43)</x:f>
        <x:v>34.61538461538461</x:v>
      </x:c>
    </x:row>
    <x:row r="44">
      <x:c r="A44" s="10" t="s">
        <x:v>57</x:v>
      </x:c>
      <x:c r="B44" s="10" t="s">
        <x:v>340</x:v>
      </x:c>
      <x:c r="C44" s="10" t="s">
        <x:v>357</x:v>
      </x:c>
      <x:c r="D44" s="12" t="n">
        <x:f>SUMIFS('Base 61x27'!$U$2:$U$1648,'Base 61x27'!$B$2:$B$1648,A44,'Base 61x27'!$M$2:$M$1648,B44,'Base 61x27'!$L$2:$L$1648,C44)/SUMIFS('Base 61x27'!$N$2:$N$1648,'Base 61x27'!$B$2:$B$1648,A44,'Base 61x27'!$M$2:$M$1648,B44,'Base 61x27'!$L$2:$L$1648,C44)</x:f>
        <x:v>17.94871794871795</x:v>
      </x:c>
    </x:row>
    <x:row r="45">
      <x:c r="A45" s="10" t="s">
        <x:v>57</x:v>
      </x:c>
      <x:c r="B45" s="10" t="s">
        <x:v>340</x:v>
      </x:c>
      <x:c r="C45" s="10" t="s">
        <x:v>348</x:v>
      </x:c>
      <x:c r="D45" s="12" t="n">
        <x:f>SUMIFS('Base 61x27'!$U$2:$U$1648,'Base 61x27'!$B$2:$B$1648,A45,'Base 61x27'!$M$2:$M$1648,B45,'Base 61x27'!$L$2:$L$1648,C45)/SUMIFS('Base 61x27'!$N$2:$N$1648,'Base 61x27'!$B$2:$B$1648,A45,'Base 61x27'!$M$2:$M$1648,B45,'Base 61x27'!$L$2:$L$1648,C45)</x:f>
        <x:v>53.84615384615386</x:v>
      </x:c>
    </x:row>
    <x:row r="46">
      <x:c r="A46" s="10" t="s">
        <x:v>59</x:v>
      </x:c>
      <x:c r="B46" s="10" t="s">
        <x:v>246</x:v>
      </x:c>
      <x:c r="C46" s="10" t="s">
        <x:v>245</x:v>
      </x:c>
      <x:c r="D46" s="12" t="n">
        <x:f>SUMIFS('Base 61x27'!$U$2:$U$1648,'Base 61x27'!$B$2:$B$1648,A46,'Base 61x27'!$M$2:$M$1648,B46,'Base 61x27'!$L$2:$L$1648,C46)/SUMIFS('Base 61x27'!$N$2:$N$1648,'Base 61x27'!$B$2:$B$1648,A46,'Base 61x27'!$M$2:$M$1648,B46,'Base 61x27'!$L$2:$L$1648,C46)</x:f>
        <x:v>0</x:v>
      </x:c>
    </x:row>
    <x:row r="47">
      <x:c r="A47" s="10" t="s">
        <x:v>59</x:v>
      </x:c>
      <x:c r="B47" s="10" t="s">
        <x:v>246</x:v>
      </x:c>
      <x:c r="C47" s="10" t="s">
        <x:v>250</x:v>
      </x:c>
      <x:c r="D47" s="12" t="n">
        <x:f>SUMIFS('Base 61x27'!$U$2:$U$1648,'Base 61x27'!$B$2:$B$1648,A47,'Base 61x27'!$M$2:$M$1648,B47,'Base 61x27'!$L$2:$L$1648,C47)/SUMIFS('Base 61x27'!$N$2:$N$1648,'Base 61x27'!$B$2:$B$1648,A47,'Base 61x27'!$M$2:$M$1648,B47,'Base 61x27'!$L$2:$L$1648,C47)</x:f>
        <x:v>0</x:v>
      </x:c>
    </x:row>
    <x:row r="48">
      <x:c r="A48" s="10" t="s">
        <x:v>59</x:v>
      </x:c>
      <x:c r="B48" s="10" t="s">
        <x:v>236</x:v>
      </x:c>
      <x:c r="C48" s="10" t="s">
        <x:v>240</x:v>
      </x:c>
      <x:c r="D48" s="12" t="n">
        <x:f>SUMIFS('Base 61x27'!$U$2:$U$1648,'Base 61x27'!$B$2:$B$1648,A48,'Base 61x27'!$M$2:$M$1648,B48,'Base 61x27'!$L$2:$L$1648,C48)/SUMIFS('Base 61x27'!$N$2:$N$1648,'Base 61x27'!$B$2:$B$1648,A48,'Base 61x27'!$M$2:$M$1648,B48,'Base 61x27'!$L$2:$L$1648,C48)</x:f>
        <x:v>53.84615384615385</x:v>
      </x:c>
    </x:row>
    <x:row r="49">
      <x:c r="A49" s="10" t="s">
        <x:v>59</x:v>
      </x:c>
      <x:c r="B49" s="10" t="s">
        <x:v>236</x:v>
      </x:c>
      <x:c r="C49" s="10" t="s">
        <x:v>235</x:v>
      </x:c>
      <x:c r="D49" s="12" t="n">
        <x:f>SUMIFS('Base 61x27'!$U$2:$U$1648,'Base 61x27'!$B$2:$B$1648,A49,'Base 61x27'!$M$2:$M$1648,B49,'Base 61x27'!$L$2:$L$1648,C49)/SUMIFS('Base 61x27'!$N$2:$N$1648,'Base 61x27'!$B$2:$B$1648,A49,'Base 61x27'!$M$2:$M$1648,B49,'Base 61x27'!$L$2:$L$1648,C49)</x:f>
        <x:v>11.538461538461538</x:v>
      </x:c>
    </x:row>
    <x:row r="50">
      <x:c r="A50" s="10" t="s">
        <x:v>59</x:v>
      </x:c>
      <x:c r="B50" s="10" t="s">
        <x:v>134</x:v>
      </x:c>
      <x:c r="C50" s="10" t="s">
        <x:v>139</x:v>
      </x:c>
      <x:c r="D50" s="12" t="n">
        <x:f>SUMIFS('Base 61x27'!$U$2:$U$1648,'Base 61x27'!$B$2:$B$1648,A50,'Base 61x27'!$M$2:$M$1648,B50,'Base 61x27'!$L$2:$L$1648,C50)/SUMIFS('Base 61x27'!$N$2:$N$1648,'Base 61x27'!$B$2:$B$1648,A50,'Base 61x27'!$M$2:$M$1648,B50,'Base 61x27'!$L$2:$L$1648,C50)</x:f>
        <x:v>39.74358974358974</x:v>
      </x:c>
    </x:row>
    <x:row r="51">
      <x:c r="A51" s="10" t="s">
        <x:v>59</x:v>
      </x:c>
      <x:c r="B51" s="10" t="s">
        <x:v>134</x:v>
      </x:c>
      <x:c r="C51" s="10" t="s">
        <x:v>133</x:v>
      </x:c>
      <x:c r="D51" s="12" t="n">
        <x:f>SUMIFS('Base 61x27'!$U$2:$U$1648,'Base 61x27'!$B$2:$B$1648,A51,'Base 61x27'!$M$2:$M$1648,B51,'Base 61x27'!$L$2:$L$1648,C51)/SUMIFS('Base 61x27'!$N$2:$N$1648,'Base 61x27'!$B$2:$B$1648,A51,'Base 61x27'!$M$2:$M$1648,B51,'Base 61x27'!$L$2:$L$1648,C51)</x:f>
        <x:v>3.8461538461538463</x:v>
      </x:c>
    </x:row>
    <x:row r="52">
      <x:c r="A52" s="10" t="s">
        <x:v>59</x:v>
      </x:c>
      <x:c r="B52" s="10" t="s">
        <x:v>134</x:v>
      </x:c>
      <x:c r="C52" s="10" t="s">
        <x:v>153</x:v>
      </x:c>
      <x:c r="D52" s="12" t="n">
        <x:f>SUMIFS('Base 61x27'!$U$2:$U$1648,'Base 61x27'!$B$2:$B$1648,A52,'Base 61x27'!$M$2:$M$1648,B52,'Base 61x27'!$L$2:$L$1648,C52)/SUMIFS('Base 61x27'!$N$2:$N$1648,'Base 61x27'!$B$2:$B$1648,A52,'Base 61x27'!$M$2:$M$1648,B52,'Base 61x27'!$L$2:$L$1648,C52)</x:f>
        <x:v>16.025641025641022</x:v>
      </x:c>
    </x:row>
    <x:row r="53">
      <x:c r="A53" s="10" t="s">
        <x:v>59</x:v>
      </x:c>
      <x:c r="B53" s="10" t="s">
        <x:v>165</x:v>
      </x:c>
      <x:c r="C53" s="10" t="s">
        <x:v>210</x:v>
      </x:c>
      <x:c r="D53" s="12" t="n">
        <x:f>SUMIFS('Base 61x27'!$U$2:$U$1648,'Base 61x27'!$B$2:$B$1648,A53,'Base 61x27'!$M$2:$M$1648,B53,'Base 61x27'!$L$2:$L$1648,C53)/SUMIFS('Base 61x27'!$N$2:$N$1648,'Base 61x27'!$B$2:$B$1648,A53,'Base 61x27'!$M$2:$M$1648,B53,'Base 61x27'!$L$2:$L$1648,C53)</x:f>
        <x:v>21.63461538461538</x:v>
      </x:c>
    </x:row>
    <x:row r="54">
      <x:c r="A54" s="10" t="s">
        <x:v>59</x:v>
      </x:c>
      <x:c r="B54" s="10" t="s">
        <x:v>165</x:v>
      </x:c>
      <x:c r="C54" s="10" t="s">
        <x:v>164</x:v>
      </x:c>
      <x:c r="D54" s="12" t="n">
        <x:f>SUMIFS('Base 61x27'!$U$2:$U$1648,'Base 61x27'!$B$2:$B$1648,A54,'Base 61x27'!$M$2:$M$1648,B54,'Base 61x27'!$L$2:$L$1648,C54)/SUMIFS('Base 61x27'!$N$2:$N$1648,'Base 61x27'!$B$2:$B$1648,A54,'Base 61x27'!$M$2:$M$1648,B54,'Base 61x27'!$L$2:$L$1648,C54)</x:f>
        <x:v>20.384615384615387</x:v>
      </x:c>
    </x:row>
    <x:row r="55">
      <x:c r="A55" s="10" t="s">
        <x:v>59</x:v>
      </x:c>
      <x:c r="B55" s="10" t="s">
        <x:v>165</x:v>
      </x:c>
      <x:c r="C55" s="10" t="s">
        <x:v>182</x:v>
      </x:c>
      <x:c r="D55" s="12" t="n">
        <x:f>SUMIFS('Base 61x27'!$U$2:$U$1648,'Base 61x27'!$B$2:$B$1648,A55,'Base 61x27'!$M$2:$M$1648,B55,'Base 61x27'!$L$2:$L$1648,C55)/SUMIFS('Base 61x27'!$N$2:$N$1648,'Base 61x27'!$B$2:$B$1648,A55,'Base 61x27'!$M$2:$M$1648,B55,'Base 61x27'!$L$2:$L$1648,C55)</x:f>
        <x:v>18.749999999999996</x:v>
      </x:c>
    </x:row>
    <x:row r="56">
      <x:c r="A56" s="10" t="s">
        <x:v>59</x:v>
      </x:c>
      <x:c r="B56" s="10" t="s">
        <x:v>255</x:v>
      </x:c>
      <x:c r="C56" s="10" t="s">
        <x:v>270</x:v>
      </x:c>
      <x:c r="D56" s="12" t="n">
        <x:f>SUMIFS('Base 61x27'!$U$2:$U$1648,'Base 61x27'!$B$2:$B$1648,A56,'Base 61x27'!$M$2:$M$1648,B56,'Base 61x27'!$L$2:$L$1648,C56)/SUMIFS('Base 61x27'!$N$2:$N$1648,'Base 61x27'!$B$2:$B$1648,A56,'Base 61x27'!$M$2:$M$1648,B56,'Base 61x27'!$L$2:$L$1648,C56)</x:f>
        <x:v>6.153846153846154</x:v>
      </x:c>
    </x:row>
    <x:row r="57">
      <x:c r="A57" s="10" t="s">
        <x:v>59</x:v>
      </x:c>
      <x:c r="B57" s="10" t="s">
        <x:v>255</x:v>
      </x:c>
      <x:c r="C57" s="10" t="s">
        <x:v>254</x:v>
      </x:c>
      <x:c r="D57" s="12" t="n">
        <x:f>SUMIFS('Base 61x27'!$U$2:$U$1648,'Base 61x27'!$B$2:$B$1648,A57,'Base 61x27'!$M$2:$M$1648,B57,'Base 61x27'!$L$2:$L$1648,C57)/SUMIFS('Base 61x27'!$N$2:$N$1648,'Base 61x27'!$B$2:$B$1648,A57,'Base 61x27'!$M$2:$M$1648,B57,'Base 61x27'!$L$2:$L$1648,C57)</x:f>
        <x:v>19.23076923076923</x:v>
      </x:c>
    </x:row>
    <x:row r="58">
      <x:c r="A58" s="10" t="s">
        <x:v>59</x:v>
      </x:c>
      <x:c r="B58" s="10" t="s">
        <x:v>255</x:v>
      </x:c>
      <x:c r="C58" s="10" t="s">
        <x:v>323</x:v>
      </x:c>
      <x:c r="D58" s="12" t="n">
        <x:f>SUMIFS('Base 61x27'!$U$2:$U$1648,'Base 61x27'!$B$2:$B$1648,A58,'Base 61x27'!$M$2:$M$1648,B58,'Base 61x27'!$L$2:$L$1648,C58)/SUMIFS('Base 61x27'!$N$2:$N$1648,'Base 61x27'!$B$2:$B$1648,A58,'Base 61x27'!$M$2:$M$1648,B58,'Base 61x27'!$L$2:$L$1648,C58)</x:f>
        <x:v>1.5384615384615385</x:v>
      </x:c>
    </x:row>
    <x:row r="59">
      <x:c r="A59" s="10" t="s">
        <x:v>59</x:v>
      </x:c>
      <x:c r="B59" s="10" t="s">
        <x:v>255</x:v>
      </x:c>
      <x:c r="C59" s="10" t="s">
        <x:v>285</x:v>
      </x:c>
      <x:c r="D59" s="12" t="n">
        <x:f>SUMIFS('Base 61x27'!$U$2:$U$1648,'Base 61x27'!$B$2:$B$1648,A59,'Base 61x27'!$M$2:$M$1648,B59,'Base 61x27'!$L$2:$L$1648,C59)/SUMIFS('Base 61x27'!$N$2:$N$1648,'Base 61x27'!$B$2:$B$1648,A59,'Base 61x27'!$M$2:$M$1648,B59,'Base 61x27'!$L$2:$L$1648,C59)</x:f>
        <x:v>3.8461538461538463</x:v>
      </x:c>
    </x:row>
    <x:row r="60">
      <x:c r="A60" s="10" t="s">
        <x:v>59</x:v>
      </x:c>
      <x:c r="B60" s="10" t="s">
        <x:v>120</x:v>
      </x:c>
      <x:c r="C60" s="10" t="s">
        <x:v>119</x:v>
      </x:c>
      <x:c r="D60" s="12" t="n">
        <x:f>SUMIFS('Base 61x27'!$U$2:$U$1648,'Base 61x27'!$B$2:$B$1648,A60,'Base 61x27'!$M$2:$M$1648,B60,'Base 61x27'!$L$2:$L$1648,C60)/SUMIFS('Base 61x27'!$N$2:$N$1648,'Base 61x27'!$B$2:$B$1648,A60,'Base 61x27'!$M$2:$M$1648,B60,'Base 61x27'!$L$2:$L$1648,C60)</x:f>
        <x:v>3.8461538461538463</x:v>
      </x:c>
    </x:row>
    <x:row r="61">
      <x:c r="A61" s="10" t="s">
        <x:v>59</x:v>
      </x:c>
      <x:c r="B61" s="10" t="s">
        <x:v>56</x:v>
      </x:c>
      <x:c r="C61" s="10" t="s">
        <x:v>55</x:v>
      </x:c>
      <x:c r="D61" s="12" t="n">
        <x:f>SUMIFS('Base 61x27'!$U$2:$U$1648,'Base 61x27'!$B$2:$B$1648,A61,'Base 61x27'!$M$2:$M$1648,B61,'Base 61x27'!$L$2:$L$1648,C61)/SUMIFS('Base 61x27'!$N$2:$N$1648,'Base 61x27'!$B$2:$B$1648,A61,'Base 61x27'!$M$2:$M$1648,B61,'Base 61x27'!$L$2:$L$1648,C61)</x:f>
        <x:v>13.461538461538462</x:v>
      </x:c>
    </x:row>
    <x:row r="62">
      <x:c r="A62" s="10" t="s">
        <x:v>59</x:v>
      </x:c>
      <x:c r="B62" s="10" t="s">
        <x:v>56</x:v>
      </x:c>
      <x:c r="C62" s="10" t="s">
        <x:v>113</x:v>
      </x:c>
      <x:c r="D62" s="12" t="n">
        <x:f>SUMIFS('Base 61x27'!$U$2:$U$1648,'Base 61x27'!$B$2:$B$1648,A62,'Base 61x27'!$M$2:$M$1648,B62,'Base 61x27'!$L$2:$L$1648,C62)/SUMIFS('Base 61x27'!$N$2:$N$1648,'Base 61x27'!$B$2:$B$1648,A62,'Base 61x27'!$M$2:$M$1648,B62,'Base 61x27'!$L$2:$L$1648,C62)</x:f>
        <x:v>0</x:v>
      </x:c>
    </x:row>
    <x:row r="63">
      <x:c r="A63" s="10" t="s">
        <x:v>59</x:v>
      </x:c>
      <x:c r="B63" s="10" t="s">
        <x:v>124</x:v>
      </x:c>
      <x:c r="C63" s="10" t="s">
        <x:v>123</x:v>
      </x:c>
      <x:c r="D63" s="12" t="n">
        <x:f>SUMIFS('Base 61x27'!$U$2:$U$1648,'Base 61x27'!$B$2:$B$1648,A63,'Base 61x27'!$M$2:$M$1648,B63,'Base 61x27'!$L$2:$L$1648,C63)/SUMIFS('Base 61x27'!$N$2:$N$1648,'Base 61x27'!$B$2:$B$1648,A63,'Base 61x27'!$M$2:$M$1648,B63,'Base 61x27'!$L$2:$L$1648,C63)</x:f>
        <x:v>7.6923076923076925</x:v>
      </x:c>
    </x:row>
    <x:row r="64">
      <x:c r="A64" s="10" t="s">
        <x:v>59</x:v>
      </x:c>
      <x:c r="B64" s="10" t="s">
        <x:v>124</x:v>
      </x:c>
      <x:c r="C64" s="10" t="s">
        <x:v>129</x:v>
      </x:c>
      <x:c r="D64" s="12" t="n">
        <x:f>SUMIFS('Base 61x27'!$U$2:$U$1648,'Base 61x27'!$B$2:$B$1648,A64,'Base 61x27'!$M$2:$M$1648,B64,'Base 61x27'!$L$2:$L$1648,C64)/SUMIFS('Base 61x27'!$N$2:$N$1648,'Base 61x27'!$B$2:$B$1648,A64,'Base 61x27'!$M$2:$M$1648,B64,'Base 61x27'!$L$2:$L$1648,C64)</x:f>
        <x:v>0</x:v>
      </x:c>
    </x:row>
    <x:row r="65">
      <x:c r="A65" s="10" t="s">
        <x:v>59</x:v>
      </x:c>
      <x:c r="B65" s="10" t="s">
        <x:v>340</x:v>
      </x:c>
      <x:c r="C65" s="10" t="s">
        <x:v>339</x:v>
      </x:c>
      <x:c r="D65" s="12" t="n">
        <x:f>SUMIFS('Base 61x27'!$U$2:$U$1648,'Base 61x27'!$B$2:$B$1648,A65,'Base 61x27'!$M$2:$M$1648,B65,'Base 61x27'!$L$2:$L$1648,C65)/SUMIFS('Base 61x27'!$N$2:$N$1648,'Base 61x27'!$B$2:$B$1648,A65,'Base 61x27'!$M$2:$M$1648,B65,'Base 61x27'!$L$2:$L$1648,C65)</x:f>
        <x:v>20.192307692307693</x:v>
      </x:c>
    </x:row>
    <x:row r="66">
      <x:c r="A66" s="10" t="s">
        <x:v>59</x:v>
      </x:c>
      <x:c r="B66" s="10" t="s">
        <x:v>340</x:v>
      </x:c>
      <x:c r="C66" s="10" t="s">
        <x:v>357</x:v>
      </x:c>
      <x:c r="D66" s="12" t="n">
        <x:f>SUMIFS('Base 61x27'!$U$2:$U$1648,'Base 61x27'!$B$2:$B$1648,A66,'Base 61x27'!$M$2:$M$1648,B66,'Base 61x27'!$L$2:$L$1648,C66)/SUMIFS('Base 61x27'!$N$2:$N$1648,'Base 61x27'!$B$2:$B$1648,A66,'Base 61x27'!$M$2:$M$1648,B66,'Base 61x27'!$L$2:$L$1648,C66)</x:f>
        <x:v>61.53846153846153</x:v>
      </x:c>
    </x:row>
    <x:row r="67">
      <x:c r="A67" s="10" t="s">
        <x:v>59</x:v>
      </x:c>
      <x:c r="B67" s="10" t="s">
        <x:v>340</x:v>
      </x:c>
      <x:c r="C67" s="10" t="s">
        <x:v>348</x:v>
      </x:c>
      <x:c r="D67" s="12" t="n">
        <x:f>SUMIFS('Base 61x27'!$U$2:$U$1648,'Base 61x27'!$B$2:$B$1648,A67,'Base 61x27'!$M$2:$M$1648,B67,'Base 61x27'!$L$2:$L$1648,C67)/SUMIFS('Base 61x27'!$N$2:$N$1648,'Base 61x27'!$B$2:$B$1648,A67,'Base 61x27'!$M$2:$M$1648,B67,'Base 61x27'!$L$2:$L$1648,C67)</x:f>
        <x:v>17.30769230769231</x:v>
      </x:c>
    </x:row>
    <x:row r="68">
      <x:c r="A68" s="10" t="s">
        <x:v>61</x:v>
      </x:c>
      <x:c r="B68" s="10" t="s">
        <x:v>246</x:v>
      </x:c>
      <x:c r="C68" s="10" t="s">
        <x:v>245</x:v>
      </x:c>
      <x:c r="D68" s="12" t="n">
        <x:f>SUMIFS('Base 61x27'!$U$2:$U$1648,'Base 61x27'!$B$2:$B$1648,A68,'Base 61x27'!$M$2:$M$1648,B68,'Base 61x27'!$L$2:$L$1648,C68)/SUMIFS('Base 61x27'!$N$2:$N$1648,'Base 61x27'!$B$2:$B$1648,A68,'Base 61x27'!$M$2:$M$1648,B68,'Base 61x27'!$L$2:$L$1648,C68)</x:f>
        <x:v>15.384615384615385</x:v>
      </x:c>
    </x:row>
    <x:row r="69">
      <x:c r="A69" s="10" t="s">
        <x:v>61</x:v>
      </x:c>
      <x:c r="B69" s="10" t="s">
        <x:v>246</x:v>
      </x:c>
      <x:c r="C69" s="10" t="s">
        <x:v>250</x:v>
      </x:c>
      <x:c r="D69" s="12" t="n">
        <x:f>SUMIFS('Base 61x27'!$U$2:$U$1648,'Base 61x27'!$B$2:$B$1648,A69,'Base 61x27'!$M$2:$M$1648,B69,'Base 61x27'!$L$2:$L$1648,C69)/SUMIFS('Base 61x27'!$N$2:$N$1648,'Base 61x27'!$B$2:$B$1648,A69,'Base 61x27'!$M$2:$M$1648,B69,'Base 61x27'!$L$2:$L$1648,C69)</x:f>
        <x:v>76.92307692307693</x:v>
      </x:c>
    </x:row>
    <x:row r="70">
      <x:c r="A70" s="10" t="s">
        <x:v>61</x:v>
      </x:c>
      <x:c r="B70" s="10" t="s">
        <x:v>236</x:v>
      </x:c>
      <x:c r="C70" s="10" t="s">
        <x:v>240</x:v>
      </x:c>
      <x:c r="D70" s="12" t="n">
        <x:f>SUMIFS('Base 61x27'!$U$2:$U$1648,'Base 61x27'!$B$2:$B$1648,A70,'Base 61x27'!$M$2:$M$1648,B70,'Base 61x27'!$L$2:$L$1648,C70)/SUMIFS('Base 61x27'!$N$2:$N$1648,'Base 61x27'!$B$2:$B$1648,A70,'Base 61x27'!$M$2:$M$1648,B70,'Base 61x27'!$L$2:$L$1648,C70)</x:f>
        <x:v>92.3076923076923</x:v>
      </x:c>
    </x:row>
    <x:row r="71">
      <x:c r="A71" s="10" t="s">
        <x:v>61</x:v>
      </x:c>
      <x:c r="B71" s="10" t="s">
        <x:v>236</x:v>
      </x:c>
      <x:c r="C71" s="10" t="s">
        <x:v>235</x:v>
      </x:c>
      <x:c r="D71" s="12" t="n">
        <x:f>SUMIFS('Base 61x27'!$U$2:$U$1648,'Base 61x27'!$B$2:$B$1648,A71,'Base 61x27'!$M$2:$M$1648,B71,'Base 61x27'!$L$2:$L$1648,C71)/SUMIFS('Base 61x27'!$N$2:$N$1648,'Base 61x27'!$B$2:$B$1648,A71,'Base 61x27'!$M$2:$M$1648,B71,'Base 61x27'!$L$2:$L$1648,C71)</x:f>
        <x:v>3.8461538461538463</x:v>
      </x:c>
    </x:row>
    <x:row r="72">
      <x:c r="A72" s="10" t="s">
        <x:v>61</x:v>
      </x:c>
      <x:c r="B72" s="10" t="s">
        <x:v>134</x:v>
      </x:c>
      <x:c r="C72" s="10" t="s">
        <x:v>139</x:v>
      </x:c>
      <x:c r="D72" s="12" t="n">
        <x:f>SUMIFS('Base 61x27'!$U$2:$U$1648,'Base 61x27'!$B$2:$B$1648,A72,'Base 61x27'!$M$2:$M$1648,B72,'Base 61x27'!$L$2:$L$1648,C72)/SUMIFS('Base 61x27'!$N$2:$N$1648,'Base 61x27'!$B$2:$B$1648,A72,'Base 61x27'!$M$2:$M$1648,B72,'Base 61x27'!$L$2:$L$1648,C72)</x:f>
        <x:v>76.92307692307692</x:v>
      </x:c>
    </x:row>
    <x:row r="73">
      <x:c r="A73" s="10" t="s">
        <x:v>61</x:v>
      </x:c>
      <x:c r="B73" s="10" t="s">
        <x:v>134</x:v>
      </x:c>
      <x:c r="C73" s="10" t="s">
        <x:v>133</x:v>
      </x:c>
      <x:c r="D73" s="12" t="n">
        <x:f>SUMIFS('Base 61x27'!$U$2:$U$1648,'Base 61x27'!$B$2:$B$1648,A73,'Base 61x27'!$M$2:$M$1648,B73,'Base 61x27'!$L$2:$L$1648,C73)/SUMIFS('Base 61x27'!$N$2:$N$1648,'Base 61x27'!$B$2:$B$1648,A73,'Base 61x27'!$M$2:$M$1648,B73,'Base 61x27'!$L$2:$L$1648,C73)</x:f>
        <x:v>0</x:v>
      </x:c>
    </x:row>
    <x:row r="74">
      <x:c r="A74" s="10" t="s">
        <x:v>61</x:v>
      </x:c>
      <x:c r="B74" s="10" t="s">
        <x:v>134</x:v>
      </x:c>
      <x:c r="C74" s="10" t="s">
        <x:v>153</x:v>
      </x:c>
      <x:c r="D74" s="12" t="n">
        <x:f>SUMIFS('Base 61x27'!$U$2:$U$1648,'Base 61x27'!$B$2:$B$1648,A74,'Base 61x27'!$M$2:$M$1648,B74,'Base 61x27'!$L$2:$L$1648,C74)/SUMIFS('Base 61x27'!$N$2:$N$1648,'Base 61x27'!$B$2:$B$1648,A74,'Base 61x27'!$M$2:$M$1648,B74,'Base 61x27'!$L$2:$L$1648,C74)</x:f>
        <x:v>26.923076923076916</x:v>
      </x:c>
    </x:row>
    <x:row r="75">
      <x:c r="A75" s="10" t="s">
        <x:v>61</x:v>
      </x:c>
      <x:c r="B75" s="10" t="s">
        <x:v>165</x:v>
      </x:c>
      <x:c r="C75" s="10" t="s">
        <x:v>210</x:v>
      </x:c>
      <x:c r="D75" s="12" t="n">
        <x:f>SUMIFS('Base 61x27'!$U$2:$U$1648,'Base 61x27'!$B$2:$B$1648,A75,'Base 61x27'!$M$2:$M$1648,B75,'Base 61x27'!$L$2:$L$1648,C75)/SUMIFS('Base 61x27'!$N$2:$N$1648,'Base 61x27'!$B$2:$B$1648,A75,'Base 61x27'!$M$2:$M$1648,B75,'Base 61x27'!$L$2:$L$1648,C75)</x:f>
        <x:v>79.8076923076923</x:v>
      </x:c>
    </x:row>
    <x:row r="76">
      <x:c r="A76" s="10" t="s">
        <x:v>61</x:v>
      </x:c>
      <x:c r="B76" s="10" t="s">
        <x:v>165</x:v>
      </x:c>
      <x:c r="C76" s="10" t="s">
        <x:v>164</x:v>
      </x:c>
      <x:c r="D76" s="12" t="n">
        <x:f>SUMIFS('Base 61x27'!$U$2:$U$1648,'Base 61x27'!$B$2:$B$1648,A76,'Base 61x27'!$M$2:$M$1648,B76,'Base 61x27'!$L$2:$L$1648,C76)/SUMIFS('Base 61x27'!$N$2:$N$1648,'Base 61x27'!$B$2:$B$1648,A76,'Base 61x27'!$M$2:$M$1648,B76,'Base 61x27'!$L$2:$L$1648,C76)</x:f>
        <x:v>62.30769230769232</x:v>
      </x:c>
    </x:row>
    <x:row r="77">
      <x:c r="A77" s="10" t="s">
        <x:v>61</x:v>
      </x:c>
      <x:c r="B77" s="10" t="s">
        <x:v>165</x:v>
      </x:c>
      <x:c r="C77" s="10" t="s">
        <x:v>182</x:v>
      </x:c>
      <x:c r="D77" s="12" t="n">
        <x:f>SUMIFS('Base 61x27'!$U$2:$U$1648,'Base 61x27'!$B$2:$B$1648,A77,'Base 61x27'!$M$2:$M$1648,B77,'Base 61x27'!$L$2:$L$1648,C77)/SUMIFS('Base 61x27'!$N$2:$N$1648,'Base 61x27'!$B$2:$B$1648,A77,'Base 61x27'!$M$2:$M$1648,B77,'Base 61x27'!$L$2:$L$1648,C77)</x:f>
        <x:v>25.240384615384613</x:v>
      </x:c>
    </x:row>
    <x:row r="78">
      <x:c r="A78" s="10" t="s">
        <x:v>61</x:v>
      </x:c>
      <x:c r="B78" s="10" t="s">
        <x:v>255</x:v>
      </x:c>
      <x:c r="C78" s="10" t="s">
        <x:v>270</x:v>
      </x:c>
      <x:c r="D78" s="12" t="n">
        <x:f>SUMIFS('Base 61x27'!$U$2:$U$1648,'Base 61x27'!$B$2:$B$1648,A78,'Base 61x27'!$M$2:$M$1648,B78,'Base 61x27'!$L$2:$L$1648,C78)/SUMIFS('Base 61x27'!$N$2:$N$1648,'Base 61x27'!$B$2:$B$1648,A78,'Base 61x27'!$M$2:$M$1648,B78,'Base 61x27'!$L$2:$L$1648,C78)</x:f>
        <x:v>33.84615384615385</x:v>
      </x:c>
    </x:row>
    <x:row r="79">
      <x:c r="A79" s="10" t="s">
        <x:v>61</x:v>
      </x:c>
      <x:c r="B79" s="10" t="s">
        <x:v>255</x:v>
      </x:c>
      <x:c r="C79" s="10" t="s">
        <x:v>254</x:v>
      </x:c>
      <x:c r="D79" s="12" t="n">
        <x:f>SUMIFS('Base 61x27'!$U$2:$U$1648,'Base 61x27'!$B$2:$B$1648,A79,'Base 61x27'!$M$2:$M$1648,B79,'Base 61x27'!$L$2:$L$1648,C79)/SUMIFS('Base 61x27'!$N$2:$N$1648,'Base 61x27'!$B$2:$B$1648,A79,'Base 61x27'!$M$2:$M$1648,B79,'Base 61x27'!$L$2:$L$1648,C79)</x:f>
        <x:v>26.923076923076927</x:v>
      </x:c>
    </x:row>
    <x:row r="80">
      <x:c r="A80" s="10" t="s">
        <x:v>61</x:v>
      </x:c>
      <x:c r="B80" s="10" t="s">
        <x:v>255</x:v>
      </x:c>
      <x:c r="C80" s="10" t="s">
        <x:v>323</x:v>
      </x:c>
      <x:c r="D80" s="12" t="n">
        <x:f>SUMIFS('Base 61x27'!$U$2:$U$1648,'Base 61x27'!$B$2:$B$1648,A80,'Base 61x27'!$M$2:$M$1648,B80,'Base 61x27'!$L$2:$L$1648,C80)/SUMIFS('Base 61x27'!$N$2:$N$1648,'Base 61x27'!$B$2:$B$1648,A80,'Base 61x27'!$M$2:$M$1648,B80,'Base 61x27'!$L$2:$L$1648,C80)</x:f>
        <x:v>33.46153846153847</x:v>
      </x:c>
    </x:row>
    <x:row r="81">
      <x:c r="A81" s="10" t="s">
        <x:v>61</x:v>
      </x:c>
      <x:c r="B81" s="10" t="s">
        <x:v>255</x:v>
      </x:c>
      <x:c r="C81" s="10" t="s">
        <x:v>285</x:v>
      </x:c>
      <x:c r="D81" s="12" t="n">
        <x:f>SUMIFS('Base 61x27'!$U$2:$U$1648,'Base 61x27'!$B$2:$B$1648,A81,'Base 61x27'!$M$2:$M$1648,B81,'Base 61x27'!$L$2:$L$1648,C81)/SUMIFS('Base 61x27'!$N$2:$N$1648,'Base 61x27'!$B$2:$B$1648,A81,'Base 61x27'!$M$2:$M$1648,B81,'Base 61x27'!$L$2:$L$1648,C81)</x:f>
        <x:v>50</x:v>
      </x:c>
    </x:row>
    <x:row r="82">
      <x:c r="A82" s="10" t="s">
        <x:v>61</x:v>
      </x:c>
      <x:c r="B82" s="10" t="s">
        <x:v>120</x:v>
      </x:c>
      <x:c r="C82" s="10" t="s">
        <x:v>119</x:v>
      </x:c>
      <x:c r="D82" s="12" t="n">
        <x:f>SUMIFS('Base 61x27'!$U$2:$U$1648,'Base 61x27'!$B$2:$B$1648,A82,'Base 61x27'!$M$2:$M$1648,B82,'Base 61x27'!$L$2:$L$1648,C82)/SUMIFS('Base 61x27'!$N$2:$N$1648,'Base 61x27'!$B$2:$B$1648,A82,'Base 61x27'!$M$2:$M$1648,B82,'Base 61x27'!$L$2:$L$1648,C82)</x:f>
        <x:v>40.38461538461539</x:v>
      </x:c>
    </x:row>
    <x:row r="83">
      <x:c r="A83" s="10" t="s">
        <x:v>61</x:v>
      </x:c>
      <x:c r="B83" s="10" t="s">
        <x:v>56</x:v>
      </x:c>
      <x:c r="C83" s="10" t="s">
        <x:v>55</x:v>
      </x:c>
      <x:c r="D83" s="12" t="n">
        <x:f>SUMIFS('Base 61x27'!$U$2:$U$1648,'Base 61x27'!$B$2:$B$1648,A83,'Base 61x27'!$M$2:$M$1648,B83,'Base 61x27'!$L$2:$L$1648,C83)/SUMIFS('Base 61x27'!$N$2:$N$1648,'Base 61x27'!$B$2:$B$1648,A83,'Base 61x27'!$M$2:$M$1648,B83,'Base 61x27'!$L$2:$L$1648,C83)</x:f>
        <x:v>61.53846153846154</x:v>
      </x:c>
    </x:row>
    <x:row r="84">
      <x:c r="A84" s="10" t="s">
        <x:v>61</x:v>
      </x:c>
      <x:c r="B84" s="10" t="s">
        <x:v>56</x:v>
      </x:c>
      <x:c r="C84" s="10" t="s">
        <x:v>113</x:v>
      </x:c>
      <x:c r="D84" s="12" t="n">
        <x:f>SUMIFS('Base 61x27'!$U$2:$U$1648,'Base 61x27'!$B$2:$B$1648,A84,'Base 61x27'!$M$2:$M$1648,B84,'Base 61x27'!$L$2:$L$1648,C84)/SUMIFS('Base 61x27'!$N$2:$N$1648,'Base 61x27'!$B$2:$B$1648,A84,'Base 61x27'!$M$2:$M$1648,B84,'Base 61x27'!$L$2:$L$1648,C84)</x:f>
        <x:v>50</x:v>
      </x:c>
    </x:row>
    <x:row r="85">
      <x:c r="A85" s="10" t="s">
        <x:v>61</x:v>
      </x:c>
      <x:c r="B85" s="10" t="s">
        <x:v>124</x:v>
      </x:c>
      <x:c r="C85" s="10" t="s">
        <x:v>123</x:v>
      </x:c>
      <x:c r="D85" s="12" t="n">
        <x:f>SUMIFS('Base 61x27'!$U$2:$U$1648,'Base 61x27'!$B$2:$B$1648,A85,'Base 61x27'!$M$2:$M$1648,B85,'Base 61x27'!$L$2:$L$1648,C85)/SUMIFS('Base 61x27'!$N$2:$N$1648,'Base 61x27'!$B$2:$B$1648,A85,'Base 61x27'!$M$2:$M$1648,B85,'Base 61x27'!$L$2:$L$1648,C85)</x:f>
        <x:v>38.46153846153847</x:v>
      </x:c>
    </x:row>
    <x:row r="86">
      <x:c r="A86" s="10" t="s">
        <x:v>61</x:v>
      </x:c>
      <x:c r="B86" s="10" t="s">
        <x:v>124</x:v>
      </x:c>
      <x:c r="C86" s="10" t="s">
        <x:v>129</x:v>
      </x:c>
      <x:c r="D86" s="12" t="n">
        <x:f>SUMIFS('Base 61x27'!$U$2:$U$1648,'Base 61x27'!$B$2:$B$1648,A86,'Base 61x27'!$M$2:$M$1648,B86,'Base 61x27'!$L$2:$L$1648,C86)/SUMIFS('Base 61x27'!$N$2:$N$1648,'Base 61x27'!$B$2:$B$1648,A86,'Base 61x27'!$M$2:$M$1648,B86,'Base 61x27'!$L$2:$L$1648,C86)</x:f>
        <x:v>30.76923076923077</x:v>
      </x:c>
    </x:row>
    <x:row r="87">
      <x:c r="A87" s="10" t="s">
        <x:v>61</x:v>
      </x:c>
      <x:c r="B87" s="10" t="s">
        <x:v>340</x:v>
      </x:c>
      <x:c r="C87" s="10" t="s">
        <x:v>339</x:v>
      </x:c>
      <x:c r="D87" s="12" t="n">
        <x:f>SUMIFS('Base 61x27'!$U$2:$U$1648,'Base 61x27'!$B$2:$B$1648,A87,'Base 61x27'!$M$2:$M$1648,B87,'Base 61x27'!$L$2:$L$1648,C87)/SUMIFS('Base 61x27'!$N$2:$N$1648,'Base 61x27'!$B$2:$B$1648,A87,'Base 61x27'!$M$2:$M$1648,B87,'Base 61x27'!$L$2:$L$1648,C87)</x:f>
        <x:v>40.38461538461539</x:v>
      </x:c>
    </x:row>
    <x:row r="88">
      <x:c r="A88" s="10" t="s">
        <x:v>61</x:v>
      </x:c>
      <x:c r="B88" s="10" t="s">
        <x:v>340</x:v>
      </x:c>
      <x:c r="C88" s="10" t="s">
        <x:v>357</x:v>
      </x:c>
      <x:c r="D88" s="12" t="n">
        <x:f>SUMIFS('Base 61x27'!$U$2:$U$1648,'Base 61x27'!$B$2:$B$1648,A88,'Base 61x27'!$M$2:$M$1648,B88,'Base 61x27'!$L$2:$L$1648,C88)/SUMIFS('Base 61x27'!$N$2:$N$1648,'Base 61x27'!$B$2:$B$1648,A88,'Base 61x27'!$M$2:$M$1648,B88,'Base 61x27'!$L$2:$L$1648,C88)</x:f>
        <x:v>55.128205128205124</x:v>
      </x:c>
    </x:row>
    <x:row r="89">
      <x:c r="A89" s="10" t="s">
        <x:v>61</x:v>
      </x:c>
      <x:c r="B89" s="10" t="s">
        <x:v>340</x:v>
      </x:c>
      <x:c r="C89" s="10" t="s">
        <x:v>348</x:v>
      </x:c>
      <x:c r="D89" s="12" t="n">
        <x:f>SUMIFS('Base 61x27'!$U$2:$U$1648,'Base 61x27'!$B$2:$B$1648,A89,'Base 61x27'!$M$2:$M$1648,B89,'Base 61x27'!$L$2:$L$1648,C89)/SUMIFS('Base 61x27'!$N$2:$N$1648,'Base 61x27'!$B$2:$B$1648,A89,'Base 61x27'!$M$2:$M$1648,B89,'Base 61x27'!$L$2:$L$1648,C89)</x:f>
        <x:v>42.307692307692314</x:v>
      </x:c>
    </x:row>
    <x:row r="90">
      <x:c r="A90" s="10" t="s">
        <x:v>63</x:v>
      </x:c>
      <x:c r="B90" s="10" t="s">
        <x:v>246</x:v>
      </x:c>
      <x:c r="C90" s="10" t="s">
        <x:v>245</x:v>
      </x:c>
      <x:c r="D90" s="12" t="n">
        <x:f>SUMIFS('Base 61x27'!$U$2:$U$1648,'Base 61x27'!$B$2:$B$1648,A90,'Base 61x27'!$M$2:$M$1648,B90,'Base 61x27'!$L$2:$L$1648,C90)/SUMIFS('Base 61x27'!$N$2:$N$1648,'Base 61x27'!$B$2:$B$1648,A90,'Base 61x27'!$M$2:$M$1648,B90,'Base 61x27'!$L$2:$L$1648,C90)</x:f>
        <x:v>92.3076923076923</x:v>
      </x:c>
    </x:row>
    <x:row r="91">
      <x:c r="A91" s="10" t="s">
        <x:v>63</x:v>
      </x:c>
      <x:c r="B91" s="10" t="s">
        <x:v>246</x:v>
      </x:c>
      <x:c r="C91" s="10" t="s">
        <x:v>250</x:v>
      </x:c>
      <x:c r="D91" s="12" t="n">
        <x:f>SUMIFS('Base 61x27'!$U$2:$U$1648,'Base 61x27'!$B$2:$B$1648,A91,'Base 61x27'!$M$2:$M$1648,B91,'Base 61x27'!$L$2:$L$1648,C91)/SUMIFS('Base 61x27'!$N$2:$N$1648,'Base 61x27'!$B$2:$B$1648,A91,'Base 61x27'!$M$2:$M$1648,B91,'Base 61x27'!$L$2:$L$1648,C91)</x:f>
        <x:v>100</x:v>
      </x:c>
    </x:row>
    <x:row r="92">
      <x:c r="A92" s="10" t="s">
        <x:v>63</x:v>
      </x:c>
      <x:c r="B92" s="10" t="s">
        <x:v>236</x:v>
      </x:c>
      <x:c r="C92" s="10" t="s">
        <x:v>240</x:v>
      </x:c>
      <x:c r="D92" s="12" t="n">
        <x:f>SUMIFS('Base 61x27'!$U$2:$U$1648,'Base 61x27'!$B$2:$B$1648,A92,'Base 61x27'!$M$2:$M$1648,B92,'Base 61x27'!$L$2:$L$1648,C92)/SUMIFS('Base 61x27'!$N$2:$N$1648,'Base 61x27'!$B$2:$B$1648,A92,'Base 61x27'!$M$2:$M$1648,B92,'Base 61x27'!$L$2:$L$1648,C92)</x:f>
        <x:v>30.76923076923077</x:v>
      </x:c>
    </x:row>
    <x:row r="93">
      <x:c r="A93" s="10" t="s">
        <x:v>63</x:v>
      </x:c>
      <x:c r="B93" s="10" t="s">
        <x:v>236</x:v>
      </x:c>
      <x:c r="C93" s="10" t="s">
        <x:v>235</x:v>
      </x:c>
      <x:c r="D93" s="12" t="n">
        <x:f>SUMIFS('Base 61x27'!$U$2:$U$1648,'Base 61x27'!$B$2:$B$1648,A93,'Base 61x27'!$M$2:$M$1648,B93,'Base 61x27'!$L$2:$L$1648,C93)/SUMIFS('Base 61x27'!$N$2:$N$1648,'Base 61x27'!$B$2:$B$1648,A93,'Base 61x27'!$M$2:$M$1648,B93,'Base 61x27'!$L$2:$L$1648,C93)</x:f>
        <x:v>88.46153846153845</x:v>
      </x:c>
    </x:row>
    <x:row r="94">
      <x:c r="A94" s="10" t="s">
        <x:v>63</x:v>
      </x:c>
      <x:c r="B94" s="10" t="s">
        <x:v>134</x:v>
      </x:c>
      <x:c r="C94" s="10" t="s">
        <x:v>139</x:v>
      </x:c>
      <x:c r="D94" s="12" t="n">
        <x:f>SUMIFS('Base 61x27'!$U$2:$U$1648,'Base 61x27'!$B$2:$B$1648,A94,'Base 61x27'!$M$2:$M$1648,B94,'Base 61x27'!$L$2:$L$1648,C94)/SUMIFS('Base 61x27'!$N$2:$N$1648,'Base 61x27'!$B$2:$B$1648,A94,'Base 61x27'!$M$2:$M$1648,B94,'Base 61x27'!$L$2:$L$1648,C94)</x:f>
        <x:v>37.179487179487175</x:v>
      </x:c>
    </x:row>
    <x:row r="95">
      <x:c r="A95" s="10" t="s">
        <x:v>63</x:v>
      </x:c>
      <x:c r="B95" s="10" t="s">
        <x:v>134</x:v>
      </x:c>
      <x:c r="C95" s="10" t="s">
        <x:v>133</x:v>
      </x:c>
      <x:c r="D95" s="12" t="n">
        <x:f>SUMIFS('Base 61x27'!$U$2:$U$1648,'Base 61x27'!$B$2:$B$1648,A95,'Base 61x27'!$M$2:$M$1648,B95,'Base 61x27'!$L$2:$L$1648,C95)/SUMIFS('Base 61x27'!$N$2:$N$1648,'Base 61x27'!$B$2:$B$1648,A95,'Base 61x27'!$M$2:$M$1648,B95,'Base 61x27'!$L$2:$L$1648,C95)</x:f>
        <x:v>76.92307692307693</x:v>
      </x:c>
    </x:row>
    <x:row r="96">
      <x:c r="A96" s="10" t="s">
        <x:v>63</x:v>
      </x:c>
      <x:c r="B96" s="10" t="s">
        <x:v>134</x:v>
      </x:c>
      <x:c r="C96" s="10" t="s">
        <x:v>153</x:v>
      </x:c>
      <x:c r="D96" s="12" t="n">
        <x:f>SUMIFS('Base 61x27'!$U$2:$U$1648,'Base 61x27'!$B$2:$B$1648,A96,'Base 61x27'!$M$2:$M$1648,B96,'Base 61x27'!$L$2:$L$1648,C96)/SUMIFS('Base 61x27'!$N$2:$N$1648,'Base 61x27'!$B$2:$B$1648,A96,'Base 61x27'!$M$2:$M$1648,B96,'Base 61x27'!$L$2:$L$1648,C96)</x:f>
        <x:v>60.89743589743589</x:v>
      </x:c>
    </x:row>
    <x:row r="97">
      <x:c r="A97" s="10" t="s">
        <x:v>63</x:v>
      </x:c>
      <x:c r="B97" s="10" t="s">
        <x:v>165</x:v>
      </x:c>
      <x:c r="C97" s="10" t="s">
        <x:v>210</x:v>
      </x:c>
      <x:c r="D97" s="12" t="n">
        <x:f>SUMIFS('Base 61x27'!$U$2:$U$1648,'Base 61x27'!$B$2:$B$1648,A97,'Base 61x27'!$M$2:$M$1648,B97,'Base 61x27'!$L$2:$L$1648,C97)/SUMIFS('Base 61x27'!$N$2:$N$1648,'Base 61x27'!$B$2:$B$1648,A97,'Base 61x27'!$M$2:$M$1648,B97,'Base 61x27'!$L$2:$L$1648,C97)</x:f>
        <x:v>32.21153846153845</x:v>
      </x:c>
    </x:row>
    <x:row r="98">
      <x:c r="A98" s="10" t="s">
        <x:v>63</x:v>
      </x:c>
      <x:c r="B98" s="10" t="s">
        <x:v>165</x:v>
      </x:c>
      <x:c r="C98" s="10" t="s">
        <x:v>164</x:v>
      </x:c>
      <x:c r="D98" s="12" t="n">
        <x:f>SUMIFS('Base 61x27'!$U$2:$U$1648,'Base 61x27'!$B$2:$B$1648,A98,'Base 61x27'!$M$2:$M$1648,B98,'Base 61x27'!$L$2:$L$1648,C98)/SUMIFS('Base 61x27'!$N$2:$N$1648,'Base 61x27'!$B$2:$B$1648,A98,'Base 61x27'!$M$2:$M$1648,B98,'Base 61x27'!$L$2:$L$1648,C98)</x:f>
        <x:v>37.6923076923077</x:v>
      </x:c>
    </x:row>
    <x:row r="99">
      <x:c r="A99" s="10" t="s">
        <x:v>63</x:v>
      </x:c>
      <x:c r="B99" s="10" t="s">
        <x:v>165</x:v>
      </x:c>
      <x:c r="C99" s="10" t="s">
        <x:v>182</x:v>
      </x:c>
      <x:c r="D99" s="12" t="n">
        <x:f>SUMIFS('Base 61x27'!$U$2:$U$1648,'Base 61x27'!$B$2:$B$1648,A99,'Base 61x27'!$M$2:$M$1648,B99,'Base 61x27'!$L$2:$L$1648,C99)/SUMIFS('Base 61x27'!$N$2:$N$1648,'Base 61x27'!$B$2:$B$1648,A99,'Base 61x27'!$M$2:$M$1648,B99,'Base 61x27'!$L$2:$L$1648,C99)</x:f>
        <x:v>50</x:v>
      </x:c>
    </x:row>
    <x:row r="100">
      <x:c r="A100" s="10" t="s">
        <x:v>63</x:v>
      </x:c>
      <x:c r="B100" s="10" t="s">
        <x:v>255</x:v>
      </x:c>
      <x:c r="C100" s="10" t="s">
        <x:v>270</x:v>
      </x:c>
      <x:c r="D100" s="12" t="n">
        <x:f>SUMIFS('Base 61x27'!$U$2:$U$1648,'Base 61x27'!$B$2:$B$1648,A100,'Base 61x27'!$M$2:$M$1648,B100,'Base 61x27'!$L$2:$L$1648,C100)/SUMIFS('Base 61x27'!$N$2:$N$1648,'Base 61x27'!$B$2:$B$1648,A100,'Base 61x27'!$M$2:$M$1648,B100,'Base 61x27'!$L$2:$L$1648,C100)</x:f>
        <x:v>65.38461538461537</x:v>
      </x:c>
    </x:row>
    <x:row r="101">
      <x:c r="A101" s="10" t="s">
        <x:v>63</x:v>
      </x:c>
      <x:c r="B101" s="10" t="s">
        <x:v>255</x:v>
      </x:c>
      <x:c r="C101" s="10" t="s">
        <x:v>254</x:v>
      </x:c>
      <x:c r="D101" s="12" t="n">
        <x:f>SUMIFS('Base 61x27'!$U$2:$U$1648,'Base 61x27'!$B$2:$B$1648,A101,'Base 61x27'!$M$2:$M$1648,B101,'Base 61x27'!$L$2:$L$1648,C101)/SUMIFS('Base 61x27'!$N$2:$N$1648,'Base 61x27'!$B$2:$B$1648,A101,'Base 61x27'!$M$2:$M$1648,B101,'Base 61x27'!$L$2:$L$1648,C101)</x:f>
        <x:v>71.15384615384615</x:v>
      </x:c>
    </x:row>
    <x:row r="102">
      <x:c r="A102" s="10" t="s">
        <x:v>63</x:v>
      </x:c>
      <x:c r="B102" s="10" t="s">
        <x:v>255</x:v>
      </x:c>
      <x:c r="C102" s="10" t="s">
        <x:v>323</x:v>
      </x:c>
      <x:c r="D102" s="12" t="n">
        <x:f>SUMIFS('Base 61x27'!$U$2:$U$1648,'Base 61x27'!$B$2:$B$1648,A102,'Base 61x27'!$M$2:$M$1648,B102,'Base 61x27'!$L$2:$L$1648,C102)/SUMIFS('Base 61x27'!$N$2:$N$1648,'Base 61x27'!$B$2:$B$1648,A102,'Base 61x27'!$M$2:$M$1648,B102,'Base 61x27'!$L$2:$L$1648,C102)</x:f>
        <x:v>33.84615384615385</x:v>
      </x:c>
    </x:row>
    <x:row r="103">
      <x:c r="A103" s="10" t="s">
        <x:v>63</x:v>
      </x:c>
      <x:c r="B103" s="10" t="s">
        <x:v>255</x:v>
      </x:c>
      <x:c r="C103" s="10" t="s">
        <x:v>285</x:v>
      </x:c>
      <x:c r="D103" s="12" t="n">
        <x:f>SUMIFS('Base 61x27'!$U$2:$U$1648,'Base 61x27'!$B$2:$B$1648,A103,'Base 61x27'!$M$2:$M$1648,B103,'Base 61x27'!$L$2:$L$1648,C103)/SUMIFS('Base 61x27'!$N$2:$N$1648,'Base 61x27'!$B$2:$B$1648,A103,'Base 61x27'!$M$2:$M$1648,B103,'Base 61x27'!$L$2:$L$1648,C103)</x:f>
        <x:v>47.43589743589744</x:v>
      </x:c>
    </x:row>
    <x:row r="104">
      <x:c r="A104" s="10" t="s">
        <x:v>63</x:v>
      </x:c>
      <x:c r="B104" s="10" t="s">
        <x:v>120</x:v>
      </x:c>
      <x:c r="C104" s="10" t="s">
        <x:v>119</x:v>
      </x:c>
      <x:c r="D104" s="12" t="n">
        <x:f>SUMIFS('Base 61x27'!$U$2:$U$1648,'Base 61x27'!$B$2:$B$1648,A104,'Base 61x27'!$M$2:$M$1648,B104,'Base 61x27'!$L$2:$L$1648,C104)/SUMIFS('Base 61x27'!$N$2:$N$1648,'Base 61x27'!$B$2:$B$1648,A104,'Base 61x27'!$M$2:$M$1648,B104,'Base 61x27'!$L$2:$L$1648,C104)</x:f>
        <x:v>40.38461538461539</x:v>
      </x:c>
    </x:row>
    <x:row r="105">
      <x:c r="A105" s="10" t="s">
        <x:v>63</x:v>
      </x:c>
      <x:c r="B105" s="10" t="s">
        <x:v>56</x:v>
      </x:c>
      <x:c r="C105" s="10" t="s">
        <x:v>55</x:v>
      </x:c>
      <x:c r="D105" s="12" t="n">
        <x:f>SUMIFS('Base 61x27'!$U$2:$U$1648,'Base 61x27'!$B$2:$B$1648,A105,'Base 61x27'!$M$2:$M$1648,B105,'Base 61x27'!$L$2:$L$1648,C105)/SUMIFS('Base 61x27'!$N$2:$N$1648,'Base 61x27'!$B$2:$B$1648,A105,'Base 61x27'!$M$2:$M$1648,B105,'Base 61x27'!$L$2:$L$1648,C105)</x:f>
        <x:v>26.923076923076923</x:v>
      </x:c>
    </x:row>
    <x:row r="106">
      <x:c r="A106" s="10" t="s">
        <x:v>63</x:v>
      </x:c>
      <x:c r="B106" s="10" t="s">
        <x:v>56</x:v>
      </x:c>
      <x:c r="C106" s="10" t="s">
        <x:v>113</x:v>
      </x:c>
      <x:c r="D106" s="12" t="n">
        <x:f>SUMIFS('Base 61x27'!$U$2:$U$1648,'Base 61x27'!$B$2:$B$1648,A106,'Base 61x27'!$M$2:$M$1648,B106,'Base 61x27'!$L$2:$L$1648,C106)/SUMIFS('Base 61x27'!$N$2:$N$1648,'Base 61x27'!$B$2:$B$1648,A106,'Base 61x27'!$M$2:$M$1648,B106,'Base 61x27'!$L$2:$L$1648,C106)</x:f>
        <x:v>46.15384615384615</x:v>
      </x:c>
    </x:row>
    <x:row r="107">
      <x:c r="A107" s="10" t="s">
        <x:v>63</x:v>
      </x:c>
      <x:c r="B107" s="10" t="s">
        <x:v>124</x:v>
      </x:c>
      <x:c r="C107" s="10" t="s">
        <x:v>123</x:v>
      </x:c>
      <x:c r="D107" s="12" t="n">
        <x:f>SUMIFS('Base 61x27'!$U$2:$U$1648,'Base 61x27'!$B$2:$B$1648,A107,'Base 61x27'!$M$2:$M$1648,B107,'Base 61x27'!$L$2:$L$1648,C107)/SUMIFS('Base 61x27'!$N$2:$N$1648,'Base 61x27'!$B$2:$B$1648,A107,'Base 61x27'!$M$2:$M$1648,B107,'Base 61x27'!$L$2:$L$1648,C107)</x:f>
        <x:v>30.76923076923077</x:v>
      </x:c>
    </x:row>
    <x:row r="108">
      <x:c r="A108" s="10" t="s">
        <x:v>63</x:v>
      </x:c>
      <x:c r="B108" s="10" t="s">
        <x:v>124</x:v>
      </x:c>
      <x:c r="C108" s="10" t="s">
        <x:v>129</x:v>
      </x:c>
      <x:c r="D108" s="12" t="n">
        <x:f>SUMIFS('Base 61x27'!$U$2:$U$1648,'Base 61x27'!$B$2:$B$1648,A108,'Base 61x27'!$M$2:$M$1648,B108,'Base 61x27'!$L$2:$L$1648,C108)/SUMIFS('Base 61x27'!$N$2:$N$1648,'Base 61x27'!$B$2:$B$1648,A108,'Base 61x27'!$M$2:$M$1648,B108,'Base 61x27'!$L$2:$L$1648,C108)</x:f>
        <x:v>34.61538461538461</x:v>
      </x:c>
    </x:row>
    <x:row r="109">
      <x:c r="A109" s="10" t="s">
        <x:v>63</x:v>
      </x:c>
      <x:c r="B109" s="10" t="s">
        <x:v>340</x:v>
      </x:c>
      <x:c r="C109" s="10" t="s">
        <x:v>339</x:v>
      </x:c>
      <x:c r="D109" s="12" t="n">
        <x:f>SUMIFS('Base 61x27'!$U$2:$U$1648,'Base 61x27'!$B$2:$B$1648,A109,'Base 61x27'!$M$2:$M$1648,B109,'Base 61x27'!$L$2:$L$1648,C109)/SUMIFS('Base 61x27'!$N$2:$N$1648,'Base 61x27'!$B$2:$B$1648,A109,'Base 61x27'!$M$2:$M$1648,B109,'Base 61x27'!$L$2:$L$1648,C109)</x:f>
        <x:v>23.07692307692308</x:v>
      </x:c>
    </x:row>
    <x:row r="110">
      <x:c r="A110" s="10" t="s">
        <x:v>63</x:v>
      </x:c>
      <x:c r="B110" s="10" t="s">
        <x:v>340</x:v>
      </x:c>
      <x:c r="C110" s="10" t="s">
        <x:v>357</x:v>
      </x:c>
      <x:c r="D110" s="12" t="n">
        <x:f>SUMIFS('Base 61x27'!$U$2:$U$1648,'Base 61x27'!$B$2:$B$1648,A110,'Base 61x27'!$M$2:$M$1648,B110,'Base 61x27'!$L$2:$L$1648,C110)/SUMIFS('Base 61x27'!$N$2:$N$1648,'Base 61x27'!$B$2:$B$1648,A110,'Base 61x27'!$M$2:$M$1648,B110,'Base 61x27'!$L$2:$L$1648,C110)</x:f>
        <x:v>41.02564102564102</x:v>
      </x:c>
    </x:row>
    <x:row r="111">
      <x:c r="A111" s="10" t="s">
        <x:v>63</x:v>
      </x:c>
      <x:c r="B111" s="10" t="s">
        <x:v>340</x:v>
      </x:c>
      <x:c r="C111" s="10" t="s">
        <x:v>348</x:v>
      </x:c>
      <x:c r="D111" s="12" t="n">
        <x:f>SUMIFS('Base 61x27'!$U$2:$U$1648,'Base 61x27'!$B$2:$B$1648,A111,'Base 61x27'!$M$2:$M$1648,B111,'Base 61x27'!$L$2:$L$1648,C111)/SUMIFS('Base 61x27'!$N$2:$N$1648,'Base 61x27'!$B$2:$B$1648,A111,'Base 61x27'!$M$2:$M$1648,B111,'Base 61x27'!$L$2:$L$1648,C111)</x:f>
        <x:v>49.03846153846155</x:v>
      </x:c>
    </x:row>
    <x:row r="112">
      <x:c r="A112" s="10" t="s">
        <x:v>65</x:v>
      </x:c>
      <x:c r="B112" s="10" t="s">
        <x:v>246</x:v>
      </x:c>
      <x:c r="C112" s="10" t="s">
        <x:v>245</x:v>
      </x:c>
      <x:c r="D112" s="12" t="n">
        <x:f>SUMIFS('Base 61x27'!$U$2:$U$1648,'Base 61x27'!$B$2:$B$1648,A112,'Base 61x27'!$M$2:$M$1648,B112,'Base 61x27'!$L$2:$L$1648,C112)/SUMIFS('Base 61x27'!$N$2:$N$1648,'Base 61x27'!$B$2:$B$1648,A112,'Base 61x27'!$M$2:$M$1648,B112,'Base 61x27'!$L$2:$L$1648,C112)</x:f>
        <x:v>42.30769230769231</x:v>
      </x:c>
    </x:row>
    <x:row r="113">
      <x:c r="A113" s="10" t="s">
        <x:v>65</x:v>
      </x:c>
      <x:c r="B113" s="10" t="s">
        <x:v>246</x:v>
      </x:c>
      <x:c r="C113" s="10" t="s">
        <x:v>250</x:v>
      </x:c>
      <x:c r="D113" s="12" t="n">
        <x:f>SUMIFS('Base 61x27'!$U$2:$U$1648,'Base 61x27'!$B$2:$B$1648,A113,'Base 61x27'!$M$2:$M$1648,B113,'Base 61x27'!$L$2:$L$1648,C113)/SUMIFS('Base 61x27'!$N$2:$N$1648,'Base 61x27'!$B$2:$B$1648,A113,'Base 61x27'!$M$2:$M$1648,B113,'Base 61x27'!$L$2:$L$1648,C113)</x:f>
        <x:v>30.76923076923077</x:v>
      </x:c>
    </x:row>
    <x:row r="114">
      <x:c r="A114" s="10" t="s">
        <x:v>65</x:v>
      </x:c>
      <x:c r="B114" s="10" t="s">
        <x:v>236</x:v>
      </x:c>
      <x:c r="C114" s="10" t="s">
        <x:v>240</x:v>
      </x:c>
      <x:c r="D114" s="12" t="n">
        <x:f>SUMIFS('Base 61x27'!$U$2:$U$1648,'Base 61x27'!$B$2:$B$1648,A114,'Base 61x27'!$M$2:$M$1648,B114,'Base 61x27'!$L$2:$L$1648,C114)/SUMIFS('Base 61x27'!$N$2:$N$1648,'Base 61x27'!$B$2:$B$1648,A114,'Base 61x27'!$M$2:$M$1648,B114,'Base 61x27'!$L$2:$L$1648,C114)</x:f>
        <x:v>73.07692307692307</x:v>
      </x:c>
    </x:row>
    <x:row r="115">
      <x:c r="A115" s="10" t="s">
        <x:v>65</x:v>
      </x:c>
      <x:c r="B115" s="10" t="s">
        <x:v>236</x:v>
      </x:c>
      <x:c r="C115" s="10" t="s">
        <x:v>235</x:v>
      </x:c>
      <x:c r="D115" s="12" t="n">
        <x:f>SUMIFS('Base 61x27'!$U$2:$U$1648,'Base 61x27'!$B$2:$B$1648,A115,'Base 61x27'!$M$2:$M$1648,B115,'Base 61x27'!$L$2:$L$1648,C115)/SUMIFS('Base 61x27'!$N$2:$N$1648,'Base 61x27'!$B$2:$B$1648,A115,'Base 61x27'!$M$2:$M$1648,B115,'Base 61x27'!$L$2:$L$1648,C115)</x:f>
        <x:v>80.76923076923077</x:v>
      </x:c>
    </x:row>
    <x:row r="116">
      <x:c r="A116" s="10" t="s">
        <x:v>65</x:v>
      </x:c>
      <x:c r="B116" s="10" t="s">
        <x:v>134</x:v>
      </x:c>
      <x:c r="C116" s="10" t="s">
        <x:v>139</x:v>
      </x:c>
      <x:c r="D116" s="12" t="n">
        <x:f>SUMIFS('Base 61x27'!$U$2:$U$1648,'Base 61x27'!$B$2:$B$1648,A116,'Base 61x27'!$M$2:$M$1648,B116,'Base 61x27'!$L$2:$L$1648,C116)/SUMIFS('Base 61x27'!$N$2:$N$1648,'Base 61x27'!$B$2:$B$1648,A116,'Base 61x27'!$M$2:$M$1648,B116,'Base 61x27'!$L$2:$L$1648,C116)</x:f>
        <x:v>33.333333333333336</x:v>
      </x:c>
    </x:row>
    <x:row r="117">
      <x:c r="A117" s="10" t="s">
        <x:v>65</x:v>
      </x:c>
      <x:c r="B117" s="10" t="s">
        <x:v>134</x:v>
      </x:c>
      <x:c r="C117" s="10" t="s">
        <x:v>133</x:v>
      </x:c>
      <x:c r="D117" s="12" t="n">
        <x:f>SUMIFS('Base 61x27'!$U$2:$U$1648,'Base 61x27'!$B$2:$B$1648,A117,'Base 61x27'!$M$2:$M$1648,B117,'Base 61x27'!$L$2:$L$1648,C117)/SUMIFS('Base 61x27'!$N$2:$N$1648,'Base 61x27'!$B$2:$B$1648,A117,'Base 61x27'!$M$2:$M$1648,B117,'Base 61x27'!$L$2:$L$1648,C117)</x:f>
        <x:v>63.46153846153846</x:v>
      </x:c>
    </x:row>
    <x:row r="118">
      <x:c r="A118" s="10" t="s">
        <x:v>65</x:v>
      </x:c>
      <x:c r="B118" s="10" t="s">
        <x:v>134</x:v>
      </x:c>
      <x:c r="C118" s="10" t="s">
        <x:v>153</x:v>
      </x:c>
      <x:c r="D118" s="12" t="n">
        <x:f>SUMIFS('Base 61x27'!$U$2:$U$1648,'Base 61x27'!$B$2:$B$1648,A118,'Base 61x27'!$M$2:$M$1648,B118,'Base 61x27'!$L$2:$L$1648,C118)/SUMIFS('Base 61x27'!$N$2:$N$1648,'Base 61x27'!$B$2:$B$1648,A118,'Base 61x27'!$M$2:$M$1648,B118,'Base 61x27'!$L$2:$L$1648,C118)</x:f>
        <x:v>15.384615384615383</x:v>
      </x:c>
    </x:row>
    <x:row r="119">
      <x:c r="A119" s="10" t="s">
        <x:v>65</x:v>
      </x:c>
      <x:c r="B119" s="10" t="s">
        <x:v>165</x:v>
      </x:c>
      <x:c r="C119" s="10" t="s">
        <x:v>210</x:v>
      </x:c>
      <x:c r="D119" s="12" t="n">
        <x:f>SUMIFS('Base 61x27'!$U$2:$U$1648,'Base 61x27'!$B$2:$B$1648,A119,'Base 61x27'!$M$2:$M$1648,B119,'Base 61x27'!$L$2:$L$1648,C119)/SUMIFS('Base 61x27'!$N$2:$N$1648,'Base 61x27'!$B$2:$B$1648,A119,'Base 61x27'!$M$2:$M$1648,B119,'Base 61x27'!$L$2:$L$1648,C119)</x:f>
        <x:v>63.46153846153846</x:v>
      </x:c>
    </x:row>
    <x:row r="120">
      <x:c r="A120" s="10" t="s">
        <x:v>65</x:v>
      </x:c>
      <x:c r="B120" s="10" t="s">
        <x:v>165</x:v>
      </x:c>
      <x:c r="C120" s="10" t="s">
        <x:v>164</x:v>
      </x:c>
      <x:c r="D120" s="12" t="n">
        <x:f>SUMIFS('Base 61x27'!$U$2:$U$1648,'Base 61x27'!$B$2:$B$1648,A120,'Base 61x27'!$M$2:$M$1648,B120,'Base 61x27'!$L$2:$L$1648,C120)/SUMIFS('Base 61x27'!$N$2:$N$1648,'Base 61x27'!$B$2:$B$1648,A120,'Base 61x27'!$M$2:$M$1648,B120,'Base 61x27'!$L$2:$L$1648,C120)</x:f>
        <x:v>51.92307692307693</x:v>
      </x:c>
    </x:row>
    <x:row r="121">
      <x:c r="A121" s="10" t="s">
        <x:v>65</x:v>
      </x:c>
      <x:c r="B121" s="10" t="s">
        <x:v>165</x:v>
      </x:c>
      <x:c r="C121" s="10" t="s">
        <x:v>182</x:v>
      </x:c>
      <x:c r="D121" s="12" t="n">
        <x:f>SUMIFS('Base 61x27'!$U$2:$U$1648,'Base 61x27'!$B$2:$B$1648,A121,'Base 61x27'!$M$2:$M$1648,B121,'Base 61x27'!$L$2:$L$1648,C121)/SUMIFS('Base 61x27'!$N$2:$N$1648,'Base 61x27'!$B$2:$B$1648,A121,'Base 61x27'!$M$2:$M$1648,B121,'Base 61x27'!$L$2:$L$1648,C121)</x:f>
        <x:v>72.1153846153846</x:v>
      </x:c>
    </x:row>
    <x:row r="122">
      <x:c r="A122" s="10" t="s">
        <x:v>65</x:v>
      </x:c>
      <x:c r="B122" s="10" t="s">
        <x:v>255</x:v>
      </x:c>
      <x:c r="C122" s="10" t="s">
        <x:v>270</x:v>
      </x:c>
      <x:c r="D122" s="12" t="n">
        <x:f>SUMIFS('Base 61x27'!$U$2:$U$1648,'Base 61x27'!$B$2:$B$1648,A122,'Base 61x27'!$M$2:$M$1648,B122,'Base 61x27'!$L$2:$L$1648,C122)/SUMIFS('Base 61x27'!$N$2:$N$1648,'Base 61x27'!$B$2:$B$1648,A122,'Base 61x27'!$M$2:$M$1648,B122,'Base 61x27'!$L$2:$L$1648,C122)</x:f>
        <x:v>67.69230769230771</x:v>
      </x:c>
    </x:row>
    <x:row r="123">
      <x:c r="A123" s="10" t="s">
        <x:v>65</x:v>
      </x:c>
      <x:c r="B123" s="10" t="s">
        <x:v>255</x:v>
      </x:c>
      <x:c r="C123" s="10" t="s">
        <x:v>254</x:v>
      </x:c>
      <x:c r="D123" s="12" t="n">
        <x:f>SUMIFS('Base 61x27'!$U$2:$U$1648,'Base 61x27'!$B$2:$B$1648,A123,'Base 61x27'!$M$2:$M$1648,B123,'Base 61x27'!$L$2:$L$1648,C123)/SUMIFS('Base 61x27'!$N$2:$N$1648,'Base 61x27'!$B$2:$B$1648,A123,'Base 61x27'!$M$2:$M$1648,B123,'Base 61x27'!$L$2:$L$1648,C123)</x:f>
        <x:v>79.32692307692308</x:v>
      </x:c>
    </x:row>
    <x:row r="124">
      <x:c r="A124" s="10" t="s">
        <x:v>65</x:v>
      </x:c>
      <x:c r="B124" s="10" t="s">
        <x:v>255</x:v>
      </x:c>
      <x:c r="C124" s="10" t="s">
        <x:v>323</x:v>
      </x:c>
      <x:c r="D124" s="12" t="n">
        <x:f>SUMIFS('Base 61x27'!$U$2:$U$1648,'Base 61x27'!$B$2:$B$1648,A124,'Base 61x27'!$M$2:$M$1648,B124,'Base 61x27'!$L$2:$L$1648,C124)/SUMIFS('Base 61x27'!$N$2:$N$1648,'Base 61x27'!$B$2:$B$1648,A124,'Base 61x27'!$M$2:$M$1648,B124,'Base 61x27'!$L$2:$L$1648,C124)</x:f>
        <x:v>78.46153846153847</x:v>
      </x:c>
    </x:row>
    <x:row r="125">
      <x:c r="A125" s="10" t="s">
        <x:v>65</x:v>
      </x:c>
      <x:c r="B125" s="10" t="s">
        <x:v>255</x:v>
      </x:c>
      <x:c r="C125" s="10" t="s">
        <x:v>285</x:v>
      </x:c>
      <x:c r="D125" s="12" t="n">
        <x:f>SUMIFS('Base 61x27'!$U$2:$U$1648,'Base 61x27'!$B$2:$B$1648,A125,'Base 61x27'!$M$2:$M$1648,B125,'Base 61x27'!$L$2:$L$1648,C125)/SUMIFS('Base 61x27'!$N$2:$N$1648,'Base 61x27'!$B$2:$B$1648,A125,'Base 61x27'!$M$2:$M$1648,B125,'Base 61x27'!$L$2:$L$1648,C125)</x:f>
        <x:v>88.46153846153845</x:v>
      </x:c>
    </x:row>
    <x:row r="126">
      <x:c r="A126" s="10" t="s">
        <x:v>65</x:v>
      </x:c>
      <x:c r="B126" s="10" t="s">
        <x:v>120</x:v>
      </x:c>
      <x:c r="C126" s="10" t="s">
        <x:v>119</x:v>
      </x:c>
      <x:c r="D126" s="12" t="n">
        <x:f>SUMIFS('Base 61x27'!$U$2:$U$1648,'Base 61x27'!$B$2:$B$1648,A126,'Base 61x27'!$M$2:$M$1648,B126,'Base 61x27'!$L$2:$L$1648,C126)/SUMIFS('Base 61x27'!$N$2:$N$1648,'Base 61x27'!$B$2:$B$1648,A126,'Base 61x27'!$M$2:$M$1648,B126,'Base 61x27'!$L$2:$L$1648,C126)</x:f>
        <x:v>80.76923076923077</x:v>
      </x:c>
    </x:row>
    <x:row r="127">
      <x:c r="A127" s="10" t="s">
        <x:v>65</x:v>
      </x:c>
      <x:c r="B127" s="10" t="s">
        <x:v>56</x:v>
      </x:c>
      <x:c r="C127" s="10" t="s">
        <x:v>55</x:v>
      </x:c>
      <x:c r="D127" s="12" t="n">
        <x:f>SUMIFS('Base 61x27'!$U$2:$U$1648,'Base 61x27'!$B$2:$B$1648,A127,'Base 61x27'!$M$2:$M$1648,B127,'Base 61x27'!$L$2:$L$1648,C127)/SUMIFS('Base 61x27'!$N$2:$N$1648,'Base 61x27'!$B$2:$B$1648,A127,'Base 61x27'!$M$2:$M$1648,B127,'Base 61x27'!$L$2:$L$1648,C127)</x:f>
        <x:v>96.15384615384616</x:v>
      </x:c>
    </x:row>
    <x:row r="128">
      <x:c r="A128" s="10" t="s">
        <x:v>65</x:v>
      </x:c>
      <x:c r="B128" s="10" t="s">
        <x:v>56</x:v>
      </x:c>
      <x:c r="C128" s="10" t="s">
        <x:v>113</x:v>
      </x:c>
      <x:c r="D128" s="12" t="n">
        <x:f>SUMIFS('Base 61x27'!$U$2:$U$1648,'Base 61x27'!$B$2:$B$1648,A128,'Base 61x27'!$M$2:$M$1648,B128,'Base 61x27'!$L$2:$L$1648,C128)/SUMIFS('Base 61x27'!$N$2:$N$1648,'Base 61x27'!$B$2:$B$1648,A128,'Base 61x27'!$M$2:$M$1648,B128,'Base 61x27'!$L$2:$L$1648,C128)</x:f>
        <x:v>96.15384615384616</x:v>
      </x:c>
    </x:row>
    <x:row r="129">
      <x:c r="A129" s="10" t="s">
        <x:v>65</x:v>
      </x:c>
      <x:c r="B129" s="10" t="s">
        <x:v>124</x:v>
      </x:c>
      <x:c r="C129" s="10" t="s">
        <x:v>123</x:v>
      </x:c>
      <x:c r="D129" s="12" t="n">
        <x:f>SUMIFS('Base 61x27'!$U$2:$U$1648,'Base 61x27'!$B$2:$B$1648,A129,'Base 61x27'!$M$2:$M$1648,B129,'Base 61x27'!$L$2:$L$1648,C129)/SUMIFS('Base 61x27'!$N$2:$N$1648,'Base 61x27'!$B$2:$B$1648,A129,'Base 61x27'!$M$2:$M$1648,B129,'Base 61x27'!$L$2:$L$1648,C129)</x:f>
        <x:v>73.07692307692307</x:v>
      </x:c>
    </x:row>
    <x:row r="130">
      <x:c r="A130" s="10" t="s">
        <x:v>65</x:v>
      </x:c>
      <x:c r="B130" s="10" t="s">
        <x:v>124</x:v>
      </x:c>
      <x:c r="C130" s="10" t="s">
        <x:v>129</x:v>
      </x:c>
      <x:c r="D130" s="12" t="n">
        <x:f>SUMIFS('Base 61x27'!$U$2:$U$1648,'Base 61x27'!$B$2:$B$1648,A130,'Base 61x27'!$M$2:$M$1648,B130,'Base 61x27'!$L$2:$L$1648,C130)/SUMIFS('Base 61x27'!$N$2:$N$1648,'Base 61x27'!$B$2:$B$1648,A130,'Base 61x27'!$M$2:$M$1648,B130,'Base 61x27'!$L$2:$L$1648,C130)</x:f>
        <x:v>88.46153846153845</x:v>
      </x:c>
    </x:row>
    <x:row r="131">
      <x:c r="A131" s="10" t="s">
        <x:v>65</x:v>
      </x:c>
      <x:c r="B131" s="10" t="s">
        <x:v>340</x:v>
      </x:c>
      <x:c r="C131" s="10" t="s">
        <x:v>339</x:v>
      </x:c>
      <x:c r="D131" s="12" t="n">
        <x:f>SUMIFS('Base 61x27'!$U$2:$U$1648,'Base 61x27'!$B$2:$B$1648,A131,'Base 61x27'!$M$2:$M$1648,B131,'Base 61x27'!$L$2:$L$1648,C131)/SUMIFS('Base 61x27'!$N$2:$N$1648,'Base 61x27'!$B$2:$B$1648,A131,'Base 61x27'!$M$2:$M$1648,B131,'Base 61x27'!$L$2:$L$1648,C131)</x:f>
        <x:v>64.42307692307692</x:v>
      </x:c>
    </x:row>
    <x:row r="132">
      <x:c r="A132" s="10" t="s">
        <x:v>65</x:v>
      </x:c>
      <x:c r="B132" s="10" t="s">
        <x:v>340</x:v>
      </x:c>
      <x:c r="C132" s="10" t="s">
        <x:v>357</x:v>
      </x:c>
      <x:c r="D132" s="12" t="n">
        <x:f>SUMIFS('Base 61x27'!$U$2:$U$1648,'Base 61x27'!$B$2:$B$1648,A132,'Base 61x27'!$M$2:$M$1648,B132,'Base 61x27'!$L$2:$L$1648,C132)/SUMIFS('Base 61x27'!$N$2:$N$1648,'Base 61x27'!$B$2:$B$1648,A132,'Base 61x27'!$M$2:$M$1648,B132,'Base 61x27'!$L$2:$L$1648,C132)</x:f>
        <x:v>66.02564102564102</x:v>
      </x:c>
    </x:row>
    <x:row r="133">
      <x:c r="A133" s="10" t="s">
        <x:v>65</x:v>
      </x:c>
      <x:c r="B133" s="10" t="s">
        <x:v>340</x:v>
      </x:c>
      <x:c r="C133" s="10" t="s">
        <x:v>348</x:v>
      </x:c>
      <x:c r="D133" s="12" t="n">
        <x:f>SUMIFS('Base 61x27'!$U$2:$U$1648,'Base 61x27'!$B$2:$B$1648,A133,'Base 61x27'!$M$2:$M$1648,B133,'Base 61x27'!$L$2:$L$1648,C133)/SUMIFS('Base 61x27'!$N$2:$N$1648,'Base 61x27'!$B$2:$B$1648,A133,'Base 61x27'!$M$2:$M$1648,B133,'Base 61x27'!$L$2:$L$1648,C133)</x:f>
        <x:v>74.03846153846155</x:v>
      </x:c>
    </x:row>
    <x:row r="134">
      <x:c r="A134" s="10" t="s">
        <x:v>67</x:v>
      </x:c>
      <x:c r="B134" s="10" t="s">
        <x:v>246</x:v>
      </x:c>
      <x:c r="C134" s="10" t="s">
        <x:v>245</x:v>
      </x:c>
      <x:c r="D134" s="12" t="n">
        <x:f>SUMIFS('Base 61x27'!$U$2:$U$1648,'Base 61x27'!$B$2:$B$1648,A134,'Base 61x27'!$M$2:$M$1648,B134,'Base 61x27'!$L$2:$L$1648,C134)/SUMIFS('Base 61x27'!$N$2:$N$1648,'Base 61x27'!$B$2:$B$1648,A134,'Base 61x27'!$M$2:$M$1648,B134,'Base 61x27'!$L$2:$L$1648,C134)</x:f>
        <x:v>61.53846153846154</x:v>
      </x:c>
    </x:row>
    <x:row r="135">
      <x:c r="A135" s="10" t="s">
        <x:v>67</x:v>
      </x:c>
      <x:c r="B135" s="10" t="s">
        <x:v>246</x:v>
      </x:c>
      <x:c r="C135" s="10" t="s">
        <x:v>250</x:v>
      </x:c>
      <x:c r="D135" s="12" t="n">
        <x:f>SUMIFS('Base 61x27'!$U$2:$U$1648,'Base 61x27'!$B$2:$B$1648,A135,'Base 61x27'!$M$2:$M$1648,B135,'Base 61x27'!$L$2:$L$1648,C135)/SUMIFS('Base 61x27'!$N$2:$N$1648,'Base 61x27'!$B$2:$B$1648,A135,'Base 61x27'!$M$2:$M$1648,B135,'Base 61x27'!$L$2:$L$1648,C135)</x:f>
        <x:v>69.23076923076923</x:v>
      </x:c>
    </x:row>
    <x:row r="136">
      <x:c r="A136" s="10" t="s">
        <x:v>67</x:v>
      </x:c>
      <x:c r="B136" s="10" t="s">
        <x:v>236</x:v>
      </x:c>
      <x:c r="C136" s="10" t="s">
        <x:v>240</x:v>
      </x:c>
      <x:c r="D136" s="12" t="n">
        <x:f>SUMIFS('Base 61x27'!$U$2:$U$1648,'Base 61x27'!$B$2:$B$1648,A136,'Base 61x27'!$M$2:$M$1648,B136,'Base 61x27'!$L$2:$L$1648,C136)/SUMIFS('Base 61x27'!$N$2:$N$1648,'Base 61x27'!$B$2:$B$1648,A136,'Base 61x27'!$M$2:$M$1648,B136,'Base 61x27'!$L$2:$L$1648,C136)</x:f>
        <x:v>84.61538461538461</x:v>
      </x:c>
    </x:row>
    <x:row r="137">
      <x:c r="A137" s="10" t="s">
        <x:v>67</x:v>
      </x:c>
      <x:c r="B137" s="10" t="s">
        <x:v>236</x:v>
      </x:c>
      <x:c r="C137" s="10" t="s">
        <x:v>235</x:v>
      </x:c>
      <x:c r="D137" s="12" t="n">
        <x:f>SUMIFS('Base 61x27'!$U$2:$U$1648,'Base 61x27'!$B$2:$B$1648,A137,'Base 61x27'!$M$2:$M$1648,B137,'Base 61x27'!$L$2:$L$1648,C137)/SUMIFS('Base 61x27'!$N$2:$N$1648,'Base 61x27'!$B$2:$B$1648,A137,'Base 61x27'!$M$2:$M$1648,B137,'Base 61x27'!$L$2:$L$1648,C137)</x:f>
        <x:v>57.692307692307686</x:v>
      </x:c>
    </x:row>
    <x:row r="138">
      <x:c r="A138" s="10" t="s">
        <x:v>67</x:v>
      </x:c>
      <x:c r="B138" s="10" t="s">
        <x:v>134</x:v>
      </x:c>
      <x:c r="C138" s="10" t="s">
        <x:v>139</x:v>
      </x:c>
      <x:c r="D138" s="12" t="n">
        <x:f>SUMIFS('Base 61x27'!$U$2:$U$1648,'Base 61x27'!$B$2:$B$1648,A138,'Base 61x27'!$M$2:$M$1648,B138,'Base 61x27'!$L$2:$L$1648,C138)/SUMIFS('Base 61x27'!$N$2:$N$1648,'Base 61x27'!$B$2:$B$1648,A138,'Base 61x27'!$M$2:$M$1648,B138,'Base 61x27'!$L$2:$L$1648,C138)</x:f>
        <x:v>57.69230769230769</x:v>
      </x:c>
    </x:row>
    <x:row r="139">
      <x:c r="A139" s="10" t="s">
        <x:v>67</x:v>
      </x:c>
      <x:c r="B139" s="10" t="s">
        <x:v>134</x:v>
      </x:c>
      <x:c r="C139" s="10" t="s">
        <x:v>133</x:v>
      </x:c>
      <x:c r="D139" s="12" t="n">
        <x:f>SUMIFS('Base 61x27'!$U$2:$U$1648,'Base 61x27'!$B$2:$B$1648,A139,'Base 61x27'!$M$2:$M$1648,B139,'Base 61x27'!$L$2:$L$1648,C139)/SUMIFS('Base 61x27'!$N$2:$N$1648,'Base 61x27'!$B$2:$B$1648,A139,'Base 61x27'!$M$2:$M$1648,B139,'Base 61x27'!$L$2:$L$1648,C139)</x:f>
        <x:v>55.769230769230774</x:v>
      </x:c>
    </x:row>
    <x:row r="140">
      <x:c r="A140" s="10" t="s">
        <x:v>67</x:v>
      </x:c>
      <x:c r="B140" s="10" t="s">
        <x:v>134</x:v>
      </x:c>
      <x:c r="C140" s="10" t="s">
        <x:v>153</x:v>
      </x:c>
      <x:c r="D140" s="12" t="n">
        <x:f>SUMIFS('Base 61x27'!$U$2:$U$1648,'Base 61x27'!$B$2:$B$1648,A140,'Base 61x27'!$M$2:$M$1648,B140,'Base 61x27'!$L$2:$L$1648,C140)/SUMIFS('Base 61x27'!$N$2:$N$1648,'Base 61x27'!$B$2:$B$1648,A140,'Base 61x27'!$M$2:$M$1648,B140,'Base 61x27'!$L$2:$L$1648,C140)</x:f>
        <x:v>67.3076923076923</x:v>
      </x:c>
    </x:row>
    <x:row r="141">
      <x:c r="A141" s="10" t="s">
        <x:v>67</x:v>
      </x:c>
      <x:c r="B141" s="10" t="s">
        <x:v>165</x:v>
      </x:c>
      <x:c r="C141" s="10" t="s">
        <x:v>210</x:v>
      </x:c>
      <x:c r="D141" s="12" t="n">
        <x:f>SUMIFS('Base 61x27'!$U$2:$U$1648,'Base 61x27'!$B$2:$B$1648,A141,'Base 61x27'!$M$2:$M$1648,B141,'Base 61x27'!$L$2:$L$1648,C141)/SUMIFS('Base 61x27'!$N$2:$N$1648,'Base 61x27'!$B$2:$B$1648,A141,'Base 61x27'!$M$2:$M$1648,B141,'Base 61x27'!$L$2:$L$1648,C141)</x:f>
        <x:v>71.15384615384615</x:v>
      </x:c>
    </x:row>
    <x:row r="142">
      <x:c r="A142" s="10" t="s">
        <x:v>67</x:v>
      </x:c>
      <x:c r="B142" s="10" t="s">
        <x:v>165</x:v>
      </x:c>
      <x:c r="C142" s="10" t="s">
        <x:v>164</x:v>
      </x:c>
      <x:c r="D142" s="12" t="n">
        <x:f>SUMIFS('Base 61x27'!$U$2:$U$1648,'Base 61x27'!$B$2:$B$1648,A142,'Base 61x27'!$M$2:$M$1648,B142,'Base 61x27'!$L$2:$L$1648,C142)/SUMIFS('Base 61x27'!$N$2:$N$1648,'Base 61x27'!$B$2:$B$1648,A142,'Base 61x27'!$M$2:$M$1648,B142,'Base 61x27'!$L$2:$L$1648,C142)</x:f>
        <x:v>86.92307692307693</x:v>
      </x:c>
    </x:row>
    <x:row r="143">
      <x:c r="A143" s="10" t="s">
        <x:v>67</x:v>
      </x:c>
      <x:c r="B143" s="10" t="s">
        <x:v>165</x:v>
      </x:c>
      <x:c r="C143" s="10" t="s">
        <x:v>182</x:v>
      </x:c>
      <x:c r="D143" s="12" t="n">
        <x:f>SUMIFS('Base 61x27'!$U$2:$U$1648,'Base 61x27'!$B$2:$B$1648,A143,'Base 61x27'!$M$2:$M$1648,B143,'Base 61x27'!$L$2:$L$1648,C143)/SUMIFS('Base 61x27'!$N$2:$N$1648,'Base 61x27'!$B$2:$B$1648,A143,'Base 61x27'!$M$2:$M$1648,B143,'Base 61x27'!$L$2:$L$1648,C143)</x:f>
        <x:v>74.75961538461539</x:v>
      </x:c>
    </x:row>
    <x:row r="144">
      <x:c r="A144" s="10" t="s">
        <x:v>67</x:v>
      </x:c>
      <x:c r="B144" s="10" t="s">
        <x:v>255</x:v>
      </x:c>
      <x:c r="C144" s="10" t="s">
        <x:v>270</x:v>
      </x:c>
      <x:c r="D144" s="12" t="n">
        <x:f>SUMIFS('Base 61x27'!$U$2:$U$1648,'Base 61x27'!$B$2:$B$1648,A144,'Base 61x27'!$M$2:$M$1648,B144,'Base 61x27'!$L$2:$L$1648,C144)/SUMIFS('Base 61x27'!$N$2:$N$1648,'Base 61x27'!$B$2:$B$1648,A144,'Base 61x27'!$M$2:$M$1648,B144,'Base 61x27'!$L$2:$L$1648,C144)</x:f>
        <x:v>94.61538461538463</x:v>
      </x:c>
    </x:row>
    <x:row r="145">
      <x:c r="A145" s="10" t="s">
        <x:v>67</x:v>
      </x:c>
      <x:c r="B145" s="10" t="s">
        <x:v>255</x:v>
      </x:c>
      <x:c r="C145" s="10" t="s">
        <x:v>254</x:v>
      </x:c>
      <x:c r="D145" s="12" t="n">
        <x:f>SUMIFS('Base 61x27'!$U$2:$U$1648,'Base 61x27'!$B$2:$B$1648,A145,'Base 61x27'!$M$2:$M$1648,B145,'Base 61x27'!$L$2:$L$1648,C145)/SUMIFS('Base 61x27'!$N$2:$N$1648,'Base 61x27'!$B$2:$B$1648,A145,'Base 61x27'!$M$2:$M$1648,B145,'Base 61x27'!$L$2:$L$1648,C145)</x:f>
        <x:v>97.11538461538463</x:v>
      </x:c>
    </x:row>
    <x:row r="146">
      <x:c r="A146" s="10" t="s">
        <x:v>67</x:v>
      </x:c>
      <x:c r="B146" s="10" t="s">
        <x:v>255</x:v>
      </x:c>
      <x:c r="C146" s="10" t="s">
        <x:v>323</x:v>
      </x:c>
      <x:c r="D146" s="12" t="n">
        <x:f>SUMIFS('Base 61x27'!$U$2:$U$1648,'Base 61x27'!$B$2:$B$1648,A146,'Base 61x27'!$M$2:$M$1648,B146,'Base 61x27'!$L$2:$L$1648,C146)/SUMIFS('Base 61x27'!$N$2:$N$1648,'Base 61x27'!$B$2:$B$1648,A146,'Base 61x27'!$M$2:$M$1648,B146,'Base 61x27'!$L$2:$L$1648,C146)</x:f>
        <x:v>90.76923076923077</x:v>
      </x:c>
    </x:row>
    <x:row r="147">
      <x:c r="A147" s="10" t="s">
        <x:v>67</x:v>
      </x:c>
      <x:c r="B147" s="10" t="s">
        <x:v>255</x:v>
      </x:c>
      <x:c r="C147" s="10" t="s">
        <x:v>285</x:v>
      </x:c>
      <x:c r="D147" s="12" t="n">
        <x:f>SUMIFS('Base 61x27'!$U$2:$U$1648,'Base 61x27'!$B$2:$B$1648,A147,'Base 61x27'!$M$2:$M$1648,B147,'Base 61x27'!$L$2:$L$1648,C147)/SUMIFS('Base 61x27'!$N$2:$N$1648,'Base 61x27'!$B$2:$B$1648,A147,'Base 61x27'!$M$2:$M$1648,B147,'Base 61x27'!$L$2:$L$1648,C147)</x:f>
        <x:v>79.48717948717949</x:v>
      </x:c>
    </x:row>
    <x:row r="148">
      <x:c r="A148" s="10" t="s">
        <x:v>67</x:v>
      </x:c>
      <x:c r="B148" s="10" t="s">
        <x:v>120</x:v>
      </x:c>
      <x:c r="C148" s="10" t="s">
        <x:v>119</x:v>
      </x:c>
      <x:c r="D148" s="12" t="n">
        <x:f>SUMIFS('Base 61x27'!$U$2:$U$1648,'Base 61x27'!$B$2:$B$1648,A148,'Base 61x27'!$M$2:$M$1648,B148,'Base 61x27'!$L$2:$L$1648,C148)/SUMIFS('Base 61x27'!$N$2:$N$1648,'Base 61x27'!$B$2:$B$1648,A148,'Base 61x27'!$M$2:$M$1648,B148,'Base 61x27'!$L$2:$L$1648,C148)</x:f>
        <x:v>92.3076923076923</x:v>
      </x:c>
    </x:row>
    <x:row r="149">
      <x:c r="A149" s="10" t="s">
        <x:v>67</x:v>
      </x:c>
      <x:c r="B149" s="10" t="s">
        <x:v>56</x:v>
      </x:c>
      <x:c r="C149" s="10" t="s">
        <x:v>55</x:v>
      </x:c>
      <x:c r="D149" s="12" t="n">
        <x:f>SUMIFS('Base 61x27'!$U$2:$U$1648,'Base 61x27'!$B$2:$B$1648,A149,'Base 61x27'!$M$2:$M$1648,B149,'Base 61x27'!$L$2:$L$1648,C149)/SUMIFS('Base 61x27'!$N$2:$N$1648,'Base 61x27'!$B$2:$B$1648,A149,'Base 61x27'!$M$2:$M$1648,B149,'Base 61x27'!$L$2:$L$1648,C149)</x:f>
        <x:v>80.76923076923077</x:v>
      </x:c>
    </x:row>
    <x:row r="150">
      <x:c r="A150" s="10" t="s">
        <x:v>67</x:v>
      </x:c>
      <x:c r="B150" s="10" t="s">
        <x:v>56</x:v>
      </x:c>
      <x:c r="C150" s="10" t="s">
        <x:v>113</x:v>
      </x:c>
      <x:c r="D150" s="12" t="n">
        <x:f>SUMIFS('Base 61x27'!$U$2:$U$1648,'Base 61x27'!$B$2:$B$1648,A150,'Base 61x27'!$M$2:$M$1648,B150,'Base 61x27'!$L$2:$L$1648,C150)/SUMIFS('Base 61x27'!$N$2:$N$1648,'Base 61x27'!$B$2:$B$1648,A150,'Base 61x27'!$M$2:$M$1648,B150,'Base 61x27'!$L$2:$L$1648,C150)</x:f>
        <x:v>76.92307692307693</x:v>
      </x:c>
    </x:row>
    <x:row r="151">
      <x:c r="A151" s="10" t="s">
        <x:v>67</x:v>
      </x:c>
      <x:c r="B151" s="10" t="s">
        <x:v>124</x:v>
      </x:c>
      <x:c r="C151" s="10" t="s">
        <x:v>123</x:v>
      </x:c>
      <x:c r="D151" s="12" t="n">
        <x:f>SUMIFS('Base 61x27'!$U$2:$U$1648,'Base 61x27'!$B$2:$B$1648,A151,'Base 61x27'!$M$2:$M$1648,B151,'Base 61x27'!$L$2:$L$1648,C151)/SUMIFS('Base 61x27'!$N$2:$N$1648,'Base 61x27'!$B$2:$B$1648,A151,'Base 61x27'!$M$2:$M$1648,B151,'Base 61x27'!$L$2:$L$1648,C151)</x:f>
        <x:v>80.76923076923077</x:v>
      </x:c>
    </x:row>
    <x:row r="152">
      <x:c r="A152" s="10" t="s">
        <x:v>67</x:v>
      </x:c>
      <x:c r="B152" s="10" t="s">
        <x:v>124</x:v>
      </x:c>
      <x:c r="C152" s="10" t="s">
        <x:v>129</x:v>
      </x:c>
      <x:c r="D152" s="12" t="n">
        <x:f>SUMIFS('Base 61x27'!$U$2:$U$1648,'Base 61x27'!$B$2:$B$1648,A152,'Base 61x27'!$M$2:$M$1648,B152,'Base 61x27'!$L$2:$L$1648,C152)/SUMIFS('Base 61x27'!$N$2:$N$1648,'Base 61x27'!$B$2:$B$1648,A152,'Base 61x27'!$M$2:$M$1648,B152,'Base 61x27'!$L$2:$L$1648,C152)</x:f>
        <x:v>100</x:v>
      </x:c>
    </x:row>
    <x:row r="153">
      <x:c r="A153" s="10" t="s">
        <x:v>67</x:v>
      </x:c>
      <x:c r="B153" s="10" t="s">
        <x:v>340</x:v>
      </x:c>
      <x:c r="C153" s="10" t="s">
        <x:v>339</x:v>
      </x:c>
      <x:c r="D153" s="12" t="n">
        <x:f>SUMIFS('Base 61x27'!$U$2:$U$1648,'Base 61x27'!$B$2:$B$1648,A153,'Base 61x27'!$M$2:$M$1648,B153,'Base 61x27'!$L$2:$L$1648,C153)/SUMIFS('Base 61x27'!$N$2:$N$1648,'Base 61x27'!$B$2:$B$1648,A153,'Base 61x27'!$M$2:$M$1648,B153,'Base 61x27'!$L$2:$L$1648,C153)</x:f>
        <x:v>71.15384615384615</x:v>
      </x:c>
    </x:row>
    <x:row r="154">
      <x:c r="A154" s="10" t="s">
        <x:v>67</x:v>
      </x:c>
      <x:c r="B154" s="10" t="s">
        <x:v>340</x:v>
      </x:c>
      <x:c r="C154" s="10" t="s">
        <x:v>357</x:v>
      </x:c>
      <x:c r="D154" s="12" t="n">
        <x:f>SUMIFS('Base 61x27'!$U$2:$U$1648,'Base 61x27'!$B$2:$B$1648,A154,'Base 61x27'!$M$2:$M$1648,B154,'Base 61x27'!$L$2:$L$1648,C154)/SUMIFS('Base 61x27'!$N$2:$N$1648,'Base 61x27'!$B$2:$B$1648,A154,'Base 61x27'!$M$2:$M$1648,B154,'Base 61x27'!$L$2:$L$1648,C154)</x:f>
        <x:v>14.102564102564102</x:v>
      </x:c>
    </x:row>
    <x:row r="155">
      <x:c r="A155" s="10" t="s">
        <x:v>67</x:v>
      </x:c>
      <x:c r="B155" s="10" t="s">
        <x:v>340</x:v>
      </x:c>
      <x:c r="C155" s="10" t="s">
        <x:v>348</x:v>
      </x:c>
      <x:c r="D155" s="12" t="n">
        <x:f>SUMIFS('Base 61x27'!$U$2:$U$1648,'Base 61x27'!$B$2:$B$1648,A155,'Base 61x27'!$M$2:$M$1648,B155,'Base 61x27'!$L$2:$L$1648,C155)/SUMIFS('Base 61x27'!$N$2:$N$1648,'Base 61x27'!$B$2:$B$1648,A155,'Base 61x27'!$M$2:$M$1648,B155,'Base 61x27'!$L$2:$L$1648,C155)</x:f>
        <x:v>69.23076923076923</x:v>
      </x:c>
    </x:row>
    <x:row r="156">
      <x:c r="A156" s="10" t="s">
        <x:v>69</x:v>
      </x:c>
      <x:c r="B156" s="10" t="s">
        <x:v>246</x:v>
      </x:c>
      <x:c r="C156" s="10" t="s">
        <x:v>245</x:v>
      </x:c>
      <x:c r="D156" s="12" t="n">
        <x:f>SUMIFS('Base 61x27'!$U$2:$U$1648,'Base 61x27'!$B$2:$B$1648,A156,'Base 61x27'!$M$2:$M$1648,B156,'Base 61x27'!$L$2:$L$1648,C156)/SUMIFS('Base 61x27'!$N$2:$N$1648,'Base 61x27'!$B$2:$B$1648,A156,'Base 61x27'!$M$2:$M$1648,B156,'Base 61x27'!$L$2:$L$1648,C156)</x:f>
        <x:v>25</x:v>
      </x:c>
    </x:row>
    <x:row r="157">
      <x:c r="A157" s="10" t="s">
        <x:v>69</x:v>
      </x:c>
      <x:c r="B157" s="10" t="s">
        <x:v>246</x:v>
      </x:c>
      <x:c r="C157" s="10" t="s">
        <x:v>250</x:v>
      </x:c>
      <x:c r="D157" s="12" t="n">
        <x:f>SUMIFS('Base 61x27'!$U$2:$U$1648,'Base 61x27'!$B$2:$B$1648,A157,'Base 61x27'!$M$2:$M$1648,B157,'Base 61x27'!$L$2:$L$1648,C157)/SUMIFS('Base 61x27'!$N$2:$N$1648,'Base 61x27'!$B$2:$B$1648,A157,'Base 61x27'!$M$2:$M$1648,B157,'Base 61x27'!$L$2:$L$1648,C157)</x:f>
        <x:v>26.923076923076923</x:v>
      </x:c>
    </x:row>
    <x:row r="158">
      <x:c r="A158" s="10" t="s">
        <x:v>69</x:v>
      </x:c>
      <x:c r="B158" s="10" t="s">
        <x:v>236</x:v>
      </x:c>
      <x:c r="C158" s="10" t="s">
        <x:v>240</x:v>
      </x:c>
      <x:c r="D158" s="12" t="n">
        <x:f>SUMIFS('Base 61x27'!$U$2:$U$1648,'Base 61x27'!$B$2:$B$1648,A158,'Base 61x27'!$M$2:$M$1648,B158,'Base 61x27'!$L$2:$L$1648,C158)/SUMIFS('Base 61x27'!$N$2:$N$1648,'Base 61x27'!$B$2:$B$1648,A158,'Base 61x27'!$M$2:$M$1648,B158,'Base 61x27'!$L$2:$L$1648,C158)</x:f>
        <x:v>65.38461538461539</x:v>
      </x:c>
    </x:row>
    <x:row r="159">
      <x:c r="A159" s="10" t="s">
        <x:v>69</x:v>
      </x:c>
      <x:c r="B159" s="10" t="s">
        <x:v>236</x:v>
      </x:c>
      <x:c r="C159" s="10" t="s">
        <x:v>235</x:v>
      </x:c>
      <x:c r="D159" s="12" t="n">
        <x:f>SUMIFS('Base 61x27'!$U$2:$U$1648,'Base 61x27'!$B$2:$B$1648,A159,'Base 61x27'!$M$2:$M$1648,B159,'Base 61x27'!$L$2:$L$1648,C159)/SUMIFS('Base 61x27'!$N$2:$N$1648,'Base 61x27'!$B$2:$B$1648,A159,'Base 61x27'!$M$2:$M$1648,B159,'Base 61x27'!$L$2:$L$1648,C159)</x:f>
        <x:v>23.076923076923077</x:v>
      </x:c>
    </x:row>
    <x:row r="160">
      <x:c r="A160" s="10" t="s">
        <x:v>69</x:v>
      </x:c>
      <x:c r="B160" s="10" t="s">
        <x:v>134</x:v>
      </x:c>
      <x:c r="C160" s="10" t="s">
        <x:v>139</x:v>
      </x:c>
      <x:c r="D160" s="12" t="n">
        <x:f>SUMIFS('Base 61x27'!$U$2:$U$1648,'Base 61x27'!$B$2:$B$1648,A160,'Base 61x27'!$M$2:$M$1648,B160,'Base 61x27'!$L$2:$L$1648,C160)/SUMIFS('Base 61x27'!$N$2:$N$1648,'Base 61x27'!$B$2:$B$1648,A160,'Base 61x27'!$M$2:$M$1648,B160,'Base 61x27'!$L$2:$L$1648,C160)</x:f>
        <x:v>60.256410256410255</x:v>
      </x:c>
    </x:row>
    <x:row r="161">
      <x:c r="A161" s="10" t="s">
        <x:v>69</x:v>
      </x:c>
      <x:c r="B161" s="10" t="s">
        <x:v>134</x:v>
      </x:c>
      <x:c r="C161" s="10" t="s">
        <x:v>133</x:v>
      </x:c>
      <x:c r="D161" s="12" t="n">
        <x:f>SUMIFS('Base 61x27'!$U$2:$U$1648,'Base 61x27'!$B$2:$B$1648,A161,'Base 61x27'!$M$2:$M$1648,B161,'Base 61x27'!$L$2:$L$1648,C161)/SUMIFS('Base 61x27'!$N$2:$N$1648,'Base 61x27'!$B$2:$B$1648,A161,'Base 61x27'!$M$2:$M$1648,B161,'Base 61x27'!$L$2:$L$1648,C161)</x:f>
        <x:v>99.99999999999999</x:v>
      </x:c>
    </x:row>
    <x:row r="162">
      <x:c r="A162" s="10" t="s">
        <x:v>69</x:v>
      </x:c>
      <x:c r="B162" s="10" t="s">
        <x:v>134</x:v>
      </x:c>
      <x:c r="C162" s="10" t="s">
        <x:v>153</x:v>
      </x:c>
      <x:c r="D162" s="12" t="n">
        <x:f>SUMIFS('Base 61x27'!$U$2:$U$1648,'Base 61x27'!$B$2:$B$1648,A162,'Base 61x27'!$M$2:$M$1648,B162,'Base 61x27'!$L$2:$L$1648,C162)/SUMIFS('Base 61x27'!$N$2:$N$1648,'Base 61x27'!$B$2:$B$1648,A162,'Base 61x27'!$M$2:$M$1648,B162,'Base 61x27'!$L$2:$L$1648,C162)</x:f>
        <x:v>51.282051282051285</x:v>
      </x:c>
    </x:row>
    <x:row r="163">
      <x:c r="A163" s="10" t="s">
        <x:v>69</x:v>
      </x:c>
      <x:c r="B163" s="10" t="s">
        <x:v>165</x:v>
      </x:c>
      <x:c r="C163" s="10" t="s">
        <x:v>210</x:v>
      </x:c>
      <x:c r="D163" s="12" t="n">
        <x:f>SUMIFS('Base 61x27'!$U$2:$U$1648,'Base 61x27'!$B$2:$B$1648,A163,'Base 61x27'!$M$2:$M$1648,B163,'Base 61x27'!$L$2:$L$1648,C163)/SUMIFS('Base 61x27'!$N$2:$N$1648,'Base 61x27'!$B$2:$B$1648,A163,'Base 61x27'!$M$2:$M$1648,B163,'Base 61x27'!$L$2:$L$1648,C163)</x:f>
        <x:v>80.76923076923076</x:v>
      </x:c>
    </x:row>
    <x:row r="164">
      <x:c r="A164" s="10" t="s">
        <x:v>69</x:v>
      </x:c>
      <x:c r="B164" s="10" t="s">
        <x:v>165</x:v>
      </x:c>
      <x:c r="C164" s="10" t="s">
        <x:v>164</x:v>
      </x:c>
      <x:c r="D164" s="12" t="n">
        <x:f>SUMIFS('Base 61x27'!$U$2:$U$1648,'Base 61x27'!$B$2:$B$1648,A164,'Base 61x27'!$M$2:$M$1648,B164,'Base 61x27'!$L$2:$L$1648,C164)/SUMIFS('Base 61x27'!$N$2:$N$1648,'Base 61x27'!$B$2:$B$1648,A164,'Base 61x27'!$M$2:$M$1648,B164,'Base 61x27'!$L$2:$L$1648,C164)</x:f>
        <x:v>49.61538461538461</x:v>
      </x:c>
    </x:row>
    <x:row r="165">
      <x:c r="A165" s="10" t="s">
        <x:v>69</x:v>
      </x:c>
      <x:c r="B165" s="10" t="s">
        <x:v>165</x:v>
      </x:c>
      <x:c r="C165" s="10" t="s">
        <x:v>182</x:v>
      </x:c>
      <x:c r="D165" s="12" t="n">
        <x:f>SUMIFS('Base 61x27'!$U$2:$U$1648,'Base 61x27'!$B$2:$B$1648,A165,'Base 61x27'!$M$2:$M$1648,B165,'Base 61x27'!$L$2:$L$1648,C165)/SUMIFS('Base 61x27'!$N$2:$N$1648,'Base 61x27'!$B$2:$B$1648,A165,'Base 61x27'!$M$2:$M$1648,B165,'Base 61x27'!$L$2:$L$1648,C165)</x:f>
        <x:v>70.6730769230769</x:v>
      </x:c>
    </x:row>
    <x:row r="166">
      <x:c r="A166" s="10" t="s">
        <x:v>69</x:v>
      </x:c>
      <x:c r="B166" s="10" t="s">
        <x:v>255</x:v>
      </x:c>
      <x:c r="C166" s="10" t="s">
        <x:v>270</x:v>
      </x:c>
      <x:c r="D166" s="12" t="n">
        <x:f>SUMIFS('Base 61x27'!$U$2:$U$1648,'Base 61x27'!$B$2:$B$1648,A166,'Base 61x27'!$M$2:$M$1648,B166,'Base 61x27'!$L$2:$L$1648,C166)/SUMIFS('Base 61x27'!$N$2:$N$1648,'Base 61x27'!$B$2:$B$1648,A166,'Base 61x27'!$M$2:$M$1648,B166,'Base 61x27'!$L$2:$L$1648,C166)</x:f>
        <x:v>83.07692307692308</x:v>
      </x:c>
    </x:row>
    <x:row r="167">
      <x:c r="A167" s="10" t="s">
        <x:v>69</x:v>
      </x:c>
      <x:c r="B167" s="10" t="s">
        <x:v>255</x:v>
      </x:c>
      <x:c r="C167" s="10" t="s">
        <x:v>254</x:v>
      </x:c>
      <x:c r="D167" s="12" t="n">
        <x:f>SUMIFS('Base 61x27'!$U$2:$U$1648,'Base 61x27'!$B$2:$B$1648,A167,'Base 61x27'!$M$2:$M$1648,B167,'Base 61x27'!$L$2:$L$1648,C167)/SUMIFS('Base 61x27'!$N$2:$N$1648,'Base 61x27'!$B$2:$B$1648,A167,'Base 61x27'!$M$2:$M$1648,B167,'Base 61x27'!$L$2:$L$1648,C167)</x:f>
        <x:v>73.55769230769232</x:v>
      </x:c>
    </x:row>
    <x:row r="168">
      <x:c r="A168" s="10" t="s">
        <x:v>69</x:v>
      </x:c>
      <x:c r="B168" s="10" t="s">
        <x:v>255</x:v>
      </x:c>
      <x:c r="C168" s="10" t="s">
        <x:v>323</x:v>
      </x:c>
      <x:c r="D168" s="12" t="n">
        <x:f>SUMIFS('Base 61x27'!$U$2:$U$1648,'Base 61x27'!$B$2:$B$1648,A168,'Base 61x27'!$M$2:$M$1648,B168,'Base 61x27'!$L$2:$L$1648,C168)/SUMIFS('Base 61x27'!$N$2:$N$1648,'Base 61x27'!$B$2:$B$1648,A168,'Base 61x27'!$M$2:$M$1648,B168,'Base 61x27'!$L$2:$L$1648,C168)</x:f>
        <x:v>73.46153846153847</x:v>
      </x:c>
    </x:row>
    <x:row r="169">
      <x:c r="A169" s="10" t="s">
        <x:v>69</x:v>
      </x:c>
      <x:c r="B169" s="10" t="s">
        <x:v>255</x:v>
      </x:c>
      <x:c r="C169" s="10" t="s">
        <x:v>285</x:v>
      </x:c>
      <x:c r="D169" s="12" t="n">
        <x:f>SUMIFS('Base 61x27'!$U$2:$U$1648,'Base 61x27'!$B$2:$B$1648,A169,'Base 61x27'!$M$2:$M$1648,B169,'Base 61x27'!$L$2:$L$1648,C169)/SUMIFS('Base 61x27'!$N$2:$N$1648,'Base 61x27'!$B$2:$B$1648,A169,'Base 61x27'!$M$2:$M$1648,B169,'Base 61x27'!$L$2:$L$1648,C169)</x:f>
        <x:v>56.4102564102564</x:v>
      </x:c>
    </x:row>
    <x:row r="170">
      <x:c r="A170" s="10" t="s">
        <x:v>69</x:v>
      </x:c>
      <x:c r="B170" s="10" t="s">
        <x:v>120</x:v>
      </x:c>
      <x:c r="C170" s="10" t="s">
        <x:v>119</x:v>
      </x:c>
      <x:c r="D170" s="12" t="n">
        <x:f>SUMIFS('Base 61x27'!$U$2:$U$1648,'Base 61x27'!$B$2:$B$1648,A170,'Base 61x27'!$M$2:$M$1648,B170,'Base 61x27'!$L$2:$L$1648,C170)/SUMIFS('Base 61x27'!$N$2:$N$1648,'Base 61x27'!$B$2:$B$1648,A170,'Base 61x27'!$M$2:$M$1648,B170,'Base 61x27'!$L$2:$L$1648,C170)</x:f>
        <x:v>30.76923076923077</x:v>
      </x:c>
    </x:row>
    <x:row r="171">
      <x:c r="A171" s="10" t="s">
        <x:v>69</x:v>
      </x:c>
      <x:c r="B171" s="10" t="s">
        <x:v>56</x:v>
      </x:c>
      <x:c r="C171" s="10" t="s">
        <x:v>55</x:v>
      </x:c>
      <x:c r="D171" s="12" t="n">
        <x:f>SUMIFS('Base 61x27'!$U$2:$U$1648,'Base 61x27'!$B$2:$B$1648,A171,'Base 61x27'!$M$2:$M$1648,B171,'Base 61x27'!$L$2:$L$1648,C171)/SUMIFS('Base 61x27'!$N$2:$N$1648,'Base 61x27'!$B$2:$B$1648,A171,'Base 61x27'!$M$2:$M$1648,B171,'Base 61x27'!$L$2:$L$1648,C171)</x:f>
        <x:v>7.6923076923076925</x:v>
      </x:c>
    </x:row>
    <x:row r="172">
      <x:c r="A172" s="10" t="s">
        <x:v>69</x:v>
      </x:c>
      <x:c r="B172" s="10" t="s">
        <x:v>56</x:v>
      </x:c>
      <x:c r="C172" s="10" t="s">
        <x:v>113</x:v>
      </x:c>
      <x:c r="D172" s="12" t="n">
        <x:f>SUMIFS('Base 61x27'!$U$2:$U$1648,'Base 61x27'!$B$2:$B$1648,A172,'Base 61x27'!$M$2:$M$1648,B172,'Base 61x27'!$L$2:$L$1648,C172)/SUMIFS('Base 61x27'!$N$2:$N$1648,'Base 61x27'!$B$2:$B$1648,A172,'Base 61x27'!$M$2:$M$1648,B172,'Base 61x27'!$L$2:$L$1648,C172)</x:f>
        <x:v>11.538461538461538</x:v>
      </x:c>
    </x:row>
    <x:row r="173">
      <x:c r="A173" s="10" t="s">
        <x:v>69</x:v>
      </x:c>
      <x:c r="B173" s="10" t="s">
        <x:v>124</x:v>
      </x:c>
      <x:c r="C173" s="10" t="s">
        <x:v>123</x:v>
      </x:c>
      <x:c r="D173" s="12" t="n">
        <x:f>SUMIFS('Base 61x27'!$U$2:$U$1648,'Base 61x27'!$B$2:$B$1648,A173,'Base 61x27'!$M$2:$M$1648,B173,'Base 61x27'!$L$2:$L$1648,C173)/SUMIFS('Base 61x27'!$N$2:$N$1648,'Base 61x27'!$B$2:$B$1648,A173,'Base 61x27'!$M$2:$M$1648,B173,'Base 61x27'!$L$2:$L$1648,C173)</x:f>
        <x:v>23.076923076923077</x:v>
      </x:c>
    </x:row>
    <x:row r="174">
      <x:c r="A174" s="10" t="s">
        <x:v>69</x:v>
      </x:c>
      <x:c r="B174" s="10" t="s">
        <x:v>124</x:v>
      </x:c>
      <x:c r="C174" s="10" t="s">
        <x:v>129</x:v>
      </x:c>
      <x:c r="D174" s="12" t="n">
        <x:f>SUMIFS('Base 61x27'!$U$2:$U$1648,'Base 61x27'!$B$2:$B$1648,A174,'Base 61x27'!$M$2:$M$1648,B174,'Base 61x27'!$L$2:$L$1648,C174)/SUMIFS('Base 61x27'!$N$2:$N$1648,'Base 61x27'!$B$2:$B$1648,A174,'Base 61x27'!$M$2:$M$1648,B174,'Base 61x27'!$L$2:$L$1648,C174)</x:f>
        <x:v>38.46153846153847</x:v>
      </x:c>
    </x:row>
    <x:row r="175">
      <x:c r="A175" s="10" t="s">
        <x:v>69</x:v>
      </x:c>
      <x:c r="B175" s="10" t="s">
        <x:v>340</x:v>
      </x:c>
      <x:c r="C175" s="10" t="s">
        <x:v>339</x:v>
      </x:c>
      <x:c r="D175" s="12" t="n">
        <x:f>SUMIFS('Base 61x27'!$U$2:$U$1648,'Base 61x27'!$B$2:$B$1648,A175,'Base 61x27'!$M$2:$M$1648,B175,'Base 61x27'!$L$2:$L$1648,C175)/SUMIFS('Base 61x27'!$N$2:$N$1648,'Base 61x27'!$B$2:$B$1648,A175,'Base 61x27'!$M$2:$M$1648,B175,'Base 61x27'!$L$2:$L$1648,C175)</x:f>
        <x:v>50.00000000000001</x:v>
      </x:c>
    </x:row>
    <x:row r="176">
      <x:c r="A176" s="10" t="s">
        <x:v>69</x:v>
      </x:c>
      <x:c r="B176" s="10" t="s">
        <x:v>340</x:v>
      </x:c>
      <x:c r="C176" s="10" t="s">
        <x:v>357</x:v>
      </x:c>
      <x:c r="D176" s="12" t="n">
        <x:f>SUMIFS('Base 61x27'!$U$2:$U$1648,'Base 61x27'!$B$2:$B$1648,A176,'Base 61x27'!$M$2:$M$1648,B176,'Base 61x27'!$L$2:$L$1648,C176)/SUMIFS('Base 61x27'!$N$2:$N$1648,'Base 61x27'!$B$2:$B$1648,A176,'Base 61x27'!$M$2:$M$1648,B176,'Base 61x27'!$L$2:$L$1648,C176)</x:f>
        <x:v>64.1025641025641</x:v>
      </x:c>
    </x:row>
    <x:row r="177">
      <x:c r="A177" s="10" t="s">
        <x:v>69</x:v>
      </x:c>
      <x:c r="B177" s="10" t="s">
        <x:v>340</x:v>
      </x:c>
      <x:c r="C177" s="10" t="s">
        <x:v>348</x:v>
      </x:c>
      <x:c r="D177" s="12" t="n">
        <x:f>SUMIFS('Base 61x27'!$U$2:$U$1648,'Base 61x27'!$B$2:$B$1648,A177,'Base 61x27'!$M$2:$M$1648,B177,'Base 61x27'!$L$2:$L$1648,C177)/SUMIFS('Base 61x27'!$N$2:$N$1648,'Base 61x27'!$B$2:$B$1648,A177,'Base 61x27'!$M$2:$M$1648,B177,'Base 61x27'!$L$2:$L$1648,C177)</x:f>
        <x:v>48.07692307692307</x:v>
      </x:c>
    </x:row>
    <x:row r="178">
      <x:c r="A178" s="10" t="s">
        <x:v>71</x:v>
      </x:c>
      <x:c r="B178" s="10" t="s">
        <x:v>246</x:v>
      </x:c>
      <x:c r="C178" s="10" t="s">
        <x:v>245</x:v>
      </x:c>
      <x:c r="D178" s="12" t="n">
        <x:f>SUMIFS('Base 61x27'!$U$2:$U$1648,'Base 61x27'!$B$2:$B$1648,A178,'Base 61x27'!$M$2:$M$1648,B178,'Base 61x27'!$L$2:$L$1648,C178)/SUMIFS('Base 61x27'!$N$2:$N$1648,'Base 61x27'!$B$2:$B$1648,A178,'Base 61x27'!$M$2:$M$1648,B178,'Base 61x27'!$L$2:$L$1648,C178)</x:f>
        <x:v>11.538461538461538</x:v>
      </x:c>
    </x:row>
    <x:row r="179">
      <x:c r="A179" s="10" t="s">
        <x:v>71</x:v>
      </x:c>
      <x:c r="B179" s="10" t="s">
        <x:v>246</x:v>
      </x:c>
      <x:c r="C179" s="10" t="s">
        <x:v>250</x:v>
      </x:c>
      <x:c r="D179" s="12" t="n">
        <x:f>SUMIFS('Base 61x27'!$U$2:$U$1648,'Base 61x27'!$B$2:$B$1648,A179,'Base 61x27'!$M$2:$M$1648,B179,'Base 61x27'!$L$2:$L$1648,C179)/SUMIFS('Base 61x27'!$N$2:$N$1648,'Base 61x27'!$B$2:$B$1648,A179,'Base 61x27'!$M$2:$M$1648,B179,'Base 61x27'!$L$2:$L$1648,C179)</x:f>
        <x:v>3.8461538461538463</x:v>
      </x:c>
    </x:row>
    <x:row r="180">
      <x:c r="A180" s="10" t="s">
        <x:v>71</x:v>
      </x:c>
      <x:c r="B180" s="10" t="s">
        <x:v>236</x:v>
      </x:c>
      <x:c r="C180" s="10" t="s">
        <x:v>240</x:v>
      </x:c>
      <x:c r="D180" s="12" t="n">
        <x:f>SUMIFS('Base 61x27'!$U$2:$U$1648,'Base 61x27'!$B$2:$B$1648,A180,'Base 61x27'!$M$2:$M$1648,B180,'Base 61x27'!$L$2:$L$1648,C180)/SUMIFS('Base 61x27'!$N$2:$N$1648,'Base 61x27'!$B$2:$B$1648,A180,'Base 61x27'!$M$2:$M$1648,B180,'Base 61x27'!$L$2:$L$1648,C180)</x:f>
        <x:v>46.15384615384615</x:v>
      </x:c>
    </x:row>
    <x:row r="181">
      <x:c r="A181" s="10" t="s">
        <x:v>71</x:v>
      </x:c>
      <x:c r="B181" s="10" t="s">
        <x:v>236</x:v>
      </x:c>
      <x:c r="C181" s="10" t="s">
        <x:v>235</x:v>
      </x:c>
      <x:c r="D181" s="12" t="n">
        <x:f>SUMIFS('Base 61x27'!$U$2:$U$1648,'Base 61x27'!$B$2:$B$1648,A181,'Base 61x27'!$M$2:$M$1648,B181,'Base 61x27'!$L$2:$L$1648,C181)/SUMIFS('Base 61x27'!$N$2:$N$1648,'Base 61x27'!$B$2:$B$1648,A181,'Base 61x27'!$M$2:$M$1648,B181,'Base 61x27'!$L$2:$L$1648,C181)</x:f>
        <x:v>0</x:v>
      </x:c>
    </x:row>
    <x:row r="182">
      <x:c r="A182" s="10" t="s">
        <x:v>71</x:v>
      </x:c>
      <x:c r="B182" s="10" t="s">
        <x:v>134</x:v>
      </x:c>
      <x:c r="C182" s="10" t="s">
        <x:v>139</x:v>
      </x:c>
      <x:c r="D182" s="12" t="n">
        <x:f>SUMIFS('Base 61x27'!$U$2:$U$1648,'Base 61x27'!$B$2:$B$1648,A182,'Base 61x27'!$M$2:$M$1648,B182,'Base 61x27'!$L$2:$L$1648,C182)/SUMIFS('Base 61x27'!$N$2:$N$1648,'Base 61x27'!$B$2:$B$1648,A182,'Base 61x27'!$M$2:$M$1648,B182,'Base 61x27'!$L$2:$L$1648,C182)</x:f>
        <x:v>30.128205128205124</x:v>
      </x:c>
    </x:row>
    <x:row r="183">
      <x:c r="A183" s="10" t="s">
        <x:v>71</x:v>
      </x:c>
      <x:c r="B183" s="10" t="s">
        <x:v>134</x:v>
      </x:c>
      <x:c r="C183" s="10" t="s">
        <x:v>133</x:v>
      </x:c>
      <x:c r="D183" s="12" t="n">
        <x:f>SUMIFS('Base 61x27'!$U$2:$U$1648,'Base 61x27'!$B$2:$B$1648,A183,'Base 61x27'!$M$2:$M$1648,B183,'Base 61x27'!$L$2:$L$1648,C183)/SUMIFS('Base 61x27'!$N$2:$N$1648,'Base 61x27'!$B$2:$B$1648,A183,'Base 61x27'!$M$2:$M$1648,B183,'Base 61x27'!$L$2:$L$1648,C183)</x:f>
        <x:v>11.538461538461538</x:v>
      </x:c>
    </x:row>
    <x:row r="184">
      <x:c r="A184" s="10" t="s">
        <x:v>71</x:v>
      </x:c>
      <x:c r="B184" s="10" t="s">
        <x:v>134</x:v>
      </x:c>
      <x:c r="C184" s="10" t="s">
        <x:v>153</x:v>
      </x:c>
      <x:c r="D184" s="12" t="n">
        <x:f>SUMIFS('Base 61x27'!$U$2:$U$1648,'Base 61x27'!$B$2:$B$1648,A184,'Base 61x27'!$M$2:$M$1648,B184,'Base 61x27'!$L$2:$L$1648,C184)/SUMIFS('Base 61x27'!$N$2:$N$1648,'Base 61x27'!$B$2:$B$1648,A184,'Base 61x27'!$M$2:$M$1648,B184,'Base 61x27'!$L$2:$L$1648,C184)</x:f>
        <x:v>43.589743589743584</x:v>
      </x:c>
    </x:row>
    <x:row r="185">
      <x:c r="A185" s="10" t="s">
        <x:v>71</x:v>
      </x:c>
      <x:c r="B185" s="10" t="s">
        <x:v>165</x:v>
      </x:c>
      <x:c r="C185" s="10" t="s">
        <x:v>210</x:v>
      </x:c>
      <x:c r="D185" s="12" t="n">
        <x:f>SUMIFS('Base 61x27'!$U$2:$U$1648,'Base 61x27'!$B$2:$B$1648,A185,'Base 61x27'!$M$2:$M$1648,B185,'Base 61x27'!$L$2:$L$1648,C185)/SUMIFS('Base 61x27'!$N$2:$N$1648,'Base 61x27'!$B$2:$B$1648,A185,'Base 61x27'!$M$2:$M$1648,B185,'Base 61x27'!$L$2:$L$1648,C185)</x:f>
        <x:v>45.19230769230768</x:v>
      </x:c>
    </x:row>
    <x:row r="186">
      <x:c r="A186" s="10" t="s">
        <x:v>71</x:v>
      </x:c>
      <x:c r="B186" s="10" t="s">
        <x:v>165</x:v>
      </x:c>
      <x:c r="C186" s="10" t="s">
        <x:v>164</x:v>
      </x:c>
      <x:c r="D186" s="12" t="n">
        <x:f>SUMIFS('Base 61x27'!$U$2:$U$1648,'Base 61x27'!$B$2:$B$1648,A186,'Base 61x27'!$M$2:$M$1648,B186,'Base 61x27'!$L$2:$L$1648,C186)/SUMIFS('Base 61x27'!$N$2:$N$1648,'Base 61x27'!$B$2:$B$1648,A186,'Base 61x27'!$M$2:$M$1648,B186,'Base 61x27'!$L$2:$L$1648,C186)</x:f>
        <x:v>33.84615384615385</x:v>
      </x:c>
    </x:row>
    <x:row r="187">
      <x:c r="A187" s="10" t="s">
        <x:v>71</x:v>
      </x:c>
      <x:c r="B187" s="10" t="s">
        <x:v>165</x:v>
      </x:c>
      <x:c r="C187" s="10" t="s">
        <x:v>182</x:v>
      </x:c>
      <x:c r="D187" s="12" t="n">
        <x:f>SUMIFS('Base 61x27'!$U$2:$U$1648,'Base 61x27'!$B$2:$B$1648,A187,'Base 61x27'!$M$2:$M$1648,B187,'Base 61x27'!$L$2:$L$1648,C187)/SUMIFS('Base 61x27'!$N$2:$N$1648,'Base 61x27'!$B$2:$B$1648,A187,'Base 61x27'!$M$2:$M$1648,B187,'Base 61x27'!$L$2:$L$1648,C187)</x:f>
        <x:v>41.826923076923066</x:v>
      </x:c>
    </x:row>
    <x:row r="188">
      <x:c r="A188" s="10" t="s">
        <x:v>71</x:v>
      </x:c>
      <x:c r="B188" s="10" t="s">
        <x:v>255</x:v>
      </x:c>
      <x:c r="C188" s="10" t="s">
        <x:v>270</x:v>
      </x:c>
      <x:c r="D188" s="12" t="n">
        <x:f>SUMIFS('Base 61x27'!$U$2:$U$1648,'Base 61x27'!$B$2:$B$1648,A188,'Base 61x27'!$M$2:$M$1648,B188,'Base 61x27'!$L$2:$L$1648,C188)/SUMIFS('Base 61x27'!$N$2:$N$1648,'Base 61x27'!$B$2:$B$1648,A188,'Base 61x27'!$M$2:$M$1648,B188,'Base 61x27'!$L$2:$L$1648,C188)</x:f>
        <x:v>24.615384615384613</x:v>
      </x:c>
    </x:row>
    <x:row r="189">
      <x:c r="A189" s="10" t="s">
        <x:v>71</x:v>
      </x:c>
      <x:c r="B189" s="10" t="s">
        <x:v>255</x:v>
      </x:c>
      <x:c r="C189" s="10" t="s">
        <x:v>254</x:v>
      </x:c>
      <x:c r="D189" s="12" t="n">
        <x:f>SUMIFS('Base 61x27'!$U$2:$U$1648,'Base 61x27'!$B$2:$B$1648,A189,'Base 61x27'!$M$2:$M$1648,B189,'Base 61x27'!$L$2:$L$1648,C189)/SUMIFS('Base 61x27'!$N$2:$N$1648,'Base 61x27'!$B$2:$B$1648,A189,'Base 61x27'!$M$2:$M$1648,B189,'Base 61x27'!$L$2:$L$1648,C189)</x:f>
        <x:v>13.461538461538462</x:v>
      </x:c>
    </x:row>
    <x:row r="190">
      <x:c r="A190" s="10" t="s">
        <x:v>71</x:v>
      </x:c>
      <x:c r="B190" s="10" t="s">
        <x:v>255</x:v>
      </x:c>
      <x:c r="C190" s="10" t="s">
        <x:v>323</x:v>
      </x:c>
      <x:c r="D190" s="12" t="n">
        <x:f>SUMIFS('Base 61x27'!$U$2:$U$1648,'Base 61x27'!$B$2:$B$1648,A190,'Base 61x27'!$M$2:$M$1648,B190,'Base 61x27'!$L$2:$L$1648,C190)/SUMIFS('Base 61x27'!$N$2:$N$1648,'Base 61x27'!$B$2:$B$1648,A190,'Base 61x27'!$M$2:$M$1648,B190,'Base 61x27'!$L$2:$L$1648,C190)</x:f>
        <x:v>14.615384615384617</x:v>
      </x:c>
    </x:row>
    <x:row r="191">
      <x:c r="A191" s="10" t="s">
        <x:v>71</x:v>
      </x:c>
      <x:c r="B191" s="10" t="s">
        <x:v>255</x:v>
      </x:c>
      <x:c r="C191" s="10" t="s">
        <x:v>285</x:v>
      </x:c>
      <x:c r="D191" s="12" t="n">
        <x:f>SUMIFS('Base 61x27'!$U$2:$U$1648,'Base 61x27'!$B$2:$B$1648,A191,'Base 61x27'!$M$2:$M$1648,B191,'Base 61x27'!$L$2:$L$1648,C191)/SUMIFS('Base 61x27'!$N$2:$N$1648,'Base 61x27'!$B$2:$B$1648,A191,'Base 61x27'!$M$2:$M$1648,B191,'Base 61x27'!$L$2:$L$1648,C191)</x:f>
        <x:v>42.307692307692314</x:v>
      </x:c>
    </x:row>
    <x:row r="192">
      <x:c r="A192" s="10" t="s">
        <x:v>71</x:v>
      </x:c>
      <x:c r="B192" s="10" t="s">
        <x:v>120</x:v>
      </x:c>
      <x:c r="C192" s="10" t="s">
        <x:v>119</x:v>
      </x:c>
      <x:c r="D192" s="12" t="n">
        <x:f>SUMIFS('Base 61x27'!$U$2:$U$1648,'Base 61x27'!$B$2:$B$1648,A192,'Base 61x27'!$M$2:$M$1648,B192,'Base 61x27'!$L$2:$L$1648,C192)/SUMIFS('Base 61x27'!$N$2:$N$1648,'Base 61x27'!$B$2:$B$1648,A192,'Base 61x27'!$M$2:$M$1648,B192,'Base 61x27'!$L$2:$L$1648,C192)</x:f>
        <x:v>0</x:v>
      </x:c>
    </x:row>
    <x:row r="193">
      <x:c r="A193" s="10" t="s">
        <x:v>71</x:v>
      </x:c>
      <x:c r="B193" s="10" t="s">
        <x:v>56</x:v>
      </x:c>
      <x:c r="C193" s="10" t="s">
        <x:v>55</x:v>
      </x:c>
      <x:c r="D193" s="12" t="n">
        <x:f>SUMIFS('Base 61x27'!$U$2:$U$1648,'Base 61x27'!$B$2:$B$1648,A193,'Base 61x27'!$M$2:$M$1648,B193,'Base 61x27'!$L$2:$L$1648,C193)/SUMIFS('Base 61x27'!$N$2:$N$1648,'Base 61x27'!$B$2:$B$1648,A193,'Base 61x27'!$M$2:$M$1648,B193,'Base 61x27'!$L$2:$L$1648,C193)</x:f>
        <x:v>23.076923076923077</x:v>
      </x:c>
    </x:row>
    <x:row r="194">
      <x:c r="A194" s="10" t="s">
        <x:v>71</x:v>
      </x:c>
      <x:c r="B194" s="10" t="s">
        <x:v>56</x:v>
      </x:c>
      <x:c r="C194" s="10" t="s">
        <x:v>113</x:v>
      </x:c>
      <x:c r="D194" s="12" t="n">
        <x:f>SUMIFS('Base 61x27'!$U$2:$U$1648,'Base 61x27'!$B$2:$B$1648,A194,'Base 61x27'!$M$2:$M$1648,B194,'Base 61x27'!$L$2:$L$1648,C194)/SUMIFS('Base 61x27'!$N$2:$N$1648,'Base 61x27'!$B$2:$B$1648,A194,'Base 61x27'!$M$2:$M$1648,B194,'Base 61x27'!$L$2:$L$1648,C194)</x:f>
        <x:v>7.6923076923076925</x:v>
      </x:c>
    </x:row>
    <x:row r="195">
      <x:c r="A195" s="10" t="s">
        <x:v>71</x:v>
      </x:c>
      <x:c r="B195" s="10" t="s">
        <x:v>124</x:v>
      </x:c>
      <x:c r="C195" s="10" t="s">
        <x:v>123</x:v>
      </x:c>
      <x:c r="D195" s="12" t="n">
        <x:f>SUMIFS('Base 61x27'!$U$2:$U$1648,'Base 61x27'!$B$2:$B$1648,A195,'Base 61x27'!$M$2:$M$1648,B195,'Base 61x27'!$L$2:$L$1648,C195)/SUMIFS('Base 61x27'!$N$2:$N$1648,'Base 61x27'!$B$2:$B$1648,A195,'Base 61x27'!$M$2:$M$1648,B195,'Base 61x27'!$L$2:$L$1648,C195)</x:f>
        <x:v>0</x:v>
      </x:c>
    </x:row>
    <x:row r="196">
      <x:c r="A196" s="10" t="s">
        <x:v>71</x:v>
      </x:c>
      <x:c r="B196" s="10" t="s">
        <x:v>124</x:v>
      </x:c>
      <x:c r="C196" s="10" t="s">
        <x:v>129</x:v>
      </x:c>
      <x:c r="D196" s="12" t="n">
        <x:f>SUMIFS('Base 61x27'!$U$2:$U$1648,'Base 61x27'!$B$2:$B$1648,A196,'Base 61x27'!$M$2:$M$1648,B196,'Base 61x27'!$L$2:$L$1648,C196)/SUMIFS('Base 61x27'!$N$2:$N$1648,'Base 61x27'!$B$2:$B$1648,A196,'Base 61x27'!$M$2:$M$1648,B196,'Base 61x27'!$L$2:$L$1648,C196)</x:f>
        <x:v>23.076923076923077</x:v>
      </x:c>
    </x:row>
    <x:row r="197">
      <x:c r="A197" s="10" t="s">
        <x:v>71</x:v>
      </x:c>
      <x:c r="B197" s="10" t="s">
        <x:v>340</x:v>
      </x:c>
      <x:c r="C197" s="10" t="s">
        <x:v>339</x:v>
      </x:c>
      <x:c r="D197" s="12" t="n">
        <x:f>SUMIFS('Base 61x27'!$U$2:$U$1648,'Base 61x27'!$B$2:$B$1648,A197,'Base 61x27'!$M$2:$M$1648,B197,'Base 61x27'!$L$2:$L$1648,C197)/SUMIFS('Base 61x27'!$N$2:$N$1648,'Base 61x27'!$B$2:$B$1648,A197,'Base 61x27'!$M$2:$M$1648,B197,'Base 61x27'!$L$2:$L$1648,C197)</x:f>
        <x:v>40.38461538461539</x:v>
      </x:c>
    </x:row>
    <x:row r="198">
      <x:c r="A198" s="10" t="s">
        <x:v>71</x:v>
      </x:c>
      <x:c r="B198" s="10" t="s">
        <x:v>340</x:v>
      </x:c>
      <x:c r="C198" s="10" t="s">
        <x:v>357</x:v>
      </x:c>
      <x:c r="D198" s="12" t="n">
        <x:f>SUMIFS('Base 61x27'!$U$2:$U$1648,'Base 61x27'!$B$2:$B$1648,A198,'Base 61x27'!$M$2:$M$1648,B198,'Base 61x27'!$L$2:$L$1648,C198)/SUMIFS('Base 61x27'!$N$2:$N$1648,'Base 61x27'!$B$2:$B$1648,A198,'Base 61x27'!$M$2:$M$1648,B198,'Base 61x27'!$L$2:$L$1648,C198)</x:f>
        <x:v>56.41025641025641</x:v>
      </x:c>
    </x:row>
    <x:row r="199">
      <x:c r="A199" s="10" t="s">
        <x:v>71</x:v>
      </x:c>
      <x:c r="B199" s="10" t="s">
        <x:v>340</x:v>
      </x:c>
      <x:c r="C199" s="10" t="s">
        <x:v>348</x:v>
      </x:c>
      <x:c r="D199" s="12" t="n">
        <x:f>SUMIFS('Base 61x27'!$U$2:$U$1648,'Base 61x27'!$B$2:$B$1648,A199,'Base 61x27'!$M$2:$M$1648,B199,'Base 61x27'!$L$2:$L$1648,C199)/SUMIFS('Base 61x27'!$N$2:$N$1648,'Base 61x27'!$B$2:$B$1648,A199,'Base 61x27'!$M$2:$M$1648,B199,'Base 61x27'!$L$2:$L$1648,C199)</x:f>
        <x:v>28.846153846153847</x:v>
      </x:c>
    </x:row>
    <x:row r="200">
      <x:c r="A200" s="10" t="s">
        <x:v>73</x:v>
      </x:c>
      <x:c r="B200" s="10" t="s">
        <x:v>246</x:v>
      </x:c>
      <x:c r="C200" s="10" t="s">
        <x:v>245</x:v>
      </x:c>
      <x:c r="D200" s="12" t="n">
        <x:f>SUMIFS('Base 61x27'!$U$2:$U$1648,'Base 61x27'!$B$2:$B$1648,A200,'Base 61x27'!$M$2:$M$1648,B200,'Base 61x27'!$L$2:$L$1648,C200)/SUMIFS('Base 61x27'!$N$2:$N$1648,'Base 61x27'!$B$2:$B$1648,A200,'Base 61x27'!$M$2:$M$1648,B200,'Base 61x27'!$L$2:$L$1648,C200)</x:f>
        <x:v>30.76923076923077</x:v>
      </x:c>
    </x:row>
    <x:row r="201">
      <x:c r="A201" s="10" t="s">
        <x:v>73</x:v>
      </x:c>
      <x:c r="B201" s="10" t="s">
        <x:v>246</x:v>
      </x:c>
      <x:c r="C201" s="10" t="s">
        <x:v>250</x:v>
      </x:c>
      <x:c r="D201" s="10" t="n">
        <x:f>SUMIFS('Base 61x27'!$U$2:$U$1648,'Base 61x27'!$B$2:$B$1648,A201,'Base 61x27'!$M$2:$M$1648,B201,'Base 61x27'!$L$2:$L$1648,C201)/SUMIFS('Base 61x27'!$N$2:$N$1648,'Base 61x27'!$B$2:$B$1648,A201,'Base 61x27'!$M$2:$M$1648,B201,'Base 61x27'!$L$2:$L$1648,C201)</x:f>
        <x:v>15.384615384615385</x:v>
      </x:c>
    </x:row>
    <x:row r="202">
      <x:c r="A202" s="10" t="s">
        <x:v>73</x:v>
      </x:c>
      <x:c r="B202" s="10" t="s">
        <x:v>236</x:v>
      </x:c>
      <x:c r="C202" s="10" t="s">
        <x:v>240</x:v>
      </x:c>
      <x:c r="D202" s="10" t="n">
        <x:f>SUMIFS('Base 61x27'!$U$2:$U$1648,'Base 61x27'!$B$2:$B$1648,A202,'Base 61x27'!$M$2:$M$1648,B202,'Base 61x27'!$L$2:$L$1648,C202)/SUMIFS('Base 61x27'!$N$2:$N$1648,'Base 61x27'!$B$2:$B$1648,A202,'Base 61x27'!$M$2:$M$1648,B202,'Base 61x27'!$L$2:$L$1648,C202)</x:f>
        <x:v>15.384615384615385</x:v>
      </x:c>
    </x:row>
    <x:row r="203">
      <x:c r="A203" s="10" t="s">
        <x:v>73</x:v>
      </x:c>
      <x:c r="B203" s="10" t="s">
        <x:v>236</x:v>
      </x:c>
      <x:c r="C203" s="10" t="s">
        <x:v>235</x:v>
      </x:c>
      <x:c r="D203" s="10" t="n">
        <x:f>SUMIFS('Base 61x27'!$U$2:$U$1648,'Base 61x27'!$B$2:$B$1648,A203,'Base 61x27'!$M$2:$M$1648,B203,'Base 61x27'!$L$2:$L$1648,C203)/SUMIFS('Base 61x27'!$N$2:$N$1648,'Base 61x27'!$B$2:$B$1648,A203,'Base 61x27'!$M$2:$M$1648,B203,'Base 61x27'!$L$2:$L$1648,C203)</x:f>
        <x:v>30.76923076923077</x:v>
      </x:c>
    </x:row>
    <x:row r="204">
      <x:c r="A204" s="10" t="s">
        <x:v>73</x:v>
      </x:c>
      <x:c r="B204" s="10" t="s">
        <x:v>134</x:v>
      </x:c>
      <x:c r="C204" s="10" t="s">
        <x:v>139</x:v>
      </x:c>
      <x:c r="D204" s="10" t="n">
        <x:f>SUMIFS('Base 61x27'!$U$2:$U$1648,'Base 61x27'!$B$2:$B$1648,A204,'Base 61x27'!$M$2:$M$1648,B204,'Base 61x27'!$L$2:$L$1648,C204)/SUMIFS('Base 61x27'!$N$2:$N$1648,'Base 61x27'!$B$2:$B$1648,A204,'Base 61x27'!$M$2:$M$1648,B204,'Base 61x27'!$L$2:$L$1648,C204)</x:f>
        <x:v>44.23076923076923</x:v>
      </x:c>
    </x:row>
    <x:row r="205">
      <x:c r="A205" s="10" t="s">
        <x:v>73</x:v>
      </x:c>
      <x:c r="B205" s="10" t="s">
        <x:v>134</x:v>
      </x:c>
      <x:c r="C205" s="10" t="s">
        <x:v>133</x:v>
      </x:c>
      <x:c r="D205" s="10" t="n">
        <x:f>SUMIFS('Base 61x27'!$U$2:$U$1648,'Base 61x27'!$B$2:$B$1648,A205,'Base 61x27'!$M$2:$M$1648,B205,'Base 61x27'!$L$2:$L$1648,C205)/SUMIFS('Base 61x27'!$N$2:$N$1648,'Base 61x27'!$B$2:$B$1648,A205,'Base 61x27'!$M$2:$M$1648,B205,'Base 61x27'!$L$2:$L$1648,C205)</x:f>
        <x:v>30.76923076923077</x:v>
      </x:c>
    </x:row>
    <x:row r="206">
      <x:c r="A206" s="10" t="s">
        <x:v>73</x:v>
      </x:c>
      <x:c r="B206" s="10" t="s">
        <x:v>134</x:v>
      </x:c>
      <x:c r="C206" s="10" t="s">
        <x:v>153</x:v>
      </x:c>
      <x:c r="D206" s="10" t="n">
        <x:f>SUMIFS('Base 61x27'!$U$2:$U$1648,'Base 61x27'!$B$2:$B$1648,A206,'Base 61x27'!$M$2:$M$1648,B206,'Base 61x27'!$L$2:$L$1648,C206)/SUMIFS('Base 61x27'!$N$2:$N$1648,'Base 61x27'!$B$2:$B$1648,A206,'Base 61x27'!$M$2:$M$1648,B206,'Base 61x27'!$L$2:$L$1648,C206)</x:f>
        <x:v>50</x:v>
      </x:c>
    </x:row>
    <x:row r="207">
      <x:c r="A207" s="10" t="s">
        <x:v>73</x:v>
      </x:c>
      <x:c r="B207" s="10" t="s">
        <x:v>165</x:v>
      </x:c>
      <x:c r="C207" s="10" t="s">
        <x:v>210</x:v>
      </x:c>
      <x:c r="D207" s="10" t="n">
        <x:f>SUMIFS('Base 61x27'!$U$2:$U$1648,'Base 61x27'!$B$2:$B$1648,A207,'Base 61x27'!$M$2:$M$1648,B207,'Base 61x27'!$L$2:$L$1648,C207)/SUMIFS('Base 61x27'!$N$2:$N$1648,'Base 61x27'!$B$2:$B$1648,A207,'Base 61x27'!$M$2:$M$1648,B207,'Base 61x27'!$L$2:$L$1648,C207)</x:f>
        <x:v>38.22115384615384</x:v>
      </x:c>
    </x:row>
    <x:row r="208">
      <x:c r="A208" s="10" t="s">
        <x:v>73</x:v>
      </x:c>
      <x:c r="B208" s="10" t="s">
        <x:v>165</x:v>
      </x:c>
      <x:c r="C208" s="10" t="s">
        <x:v>164</x:v>
      </x:c>
      <x:c r="D208" s="10" t="n">
        <x:f>SUMIFS('Base 61x27'!$U$2:$U$1648,'Base 61x27'!$B$2:$B$1648,A208,'Base 61x27'!$M$2:$M$1648,B208,'Base 61x27'!$L$2:$L$1648,C208)/SUMIFS('Base 61x27'!$N$2:$N$1648,'Base 61x27'!$B$2:$B$1648,A208,'Base 61x27'!$M$2:$M$1648,B208,'Base 61x27'!$L$2:$L$1648,C208)</x:f>
        <x:v>54.61538461538463</x:v>
      </x:c>
    </x:row>
    <x:row r="209">
      <x:c r="A209" s="10" t="s">
        <x:v>73</x:v>
      </x:c>
      <x:c r="B209" s="10" t="s">
        <x:v>165</x:v>
      </x:c>
      <x:c r="C209" s="10" t="s">
        <x:v>182</x:v>
      </x:c>
      <x:c r="D209" s="10" t="n">
        <x:f>SUMIFS('Base 61x27'!$U$2:$U$1648,'Base 61x27'!$B$2:$B$1648,A209,'Base 61x27'!$M$2:$M$1648,B209,'Base 61x27'!$L$2:$L$1648,C209)/SUMIFS('Base 61x27'!$N$2:$N$1648,'Base 61x27'!$B$2:$B$1648,A209,'Base 61x27'!$M$2:$M$1648,B209,'Base 61x27'!$L$2:$L$1648,C209)</x:f>
        <x:v>52.88461538461537</x:v>
      </x:c>
    </x:row>
    <x:row r="210">
      <x:c r="A210" s="10" t="s">
        <x:v>73</x:v>
      </x:c>
      <x:c r="B210" s="10" t="s">
        <x:v>255</x:v>
      </x:c>
      <x:c r="C210" s="10" t="s">
        <x:v>270</x:v>
      </x:c>
      <x:c r="D210" s="10" t="n">
        <x:f>SUMIFS('Base 61x27'!$U$2:$U$1648,'Base 61x27'!$B$2:$B$1648,A210,'Base 61x27'!$M$2:$M$1648,B210,'Base 61x27'!$L$2:$L$1648,C210)/SUMIFS('Base 61x27'!$N$2:$N$1648,'Base 61x27'!$B$2:$B$1648,A210,'Base 61x27'!$M$2:$M$1648,B210,'Base 61x27'!$L$2:$L$1648,C210)</x:f>
        <x:v>53.07692307692308</x:v>
      </x:c>
    </x:row>
    <x:row r="211">
      <x:c r="A211" s="10" t="s">
        <x:v>73</x:v>
      </x:c>
      <x:c r="B211" s="10" t="s">
        <x:v>255</x:v>
      </x:c>
      <x:c r="C211" s="10" t="s">
        <x:v>254</x:v>
      </x:c>
      <x:c r="D211" s="10" t="n">
        <x:f>SUMIFS('Base 61x27'!$U$2:$U$1648,'Base 61x27'!$B$2:$B$1648,A211,'Base 61x27'!$M$2:$M$1648,B211,'Base 61x27'!$L$2:$L$1648,C211)/SUMIFS('Base 61x27'!$N$2:$N$1648,'Base 61x27'!$B$2:$B$1648,A211,'Base 61x27'!$M$2:$M$1648,B211,'Base 61x27'!$L$2:$L$1648,C211)</x:f>
        <x:v>36.53846153846154</x:v>
      </x:c>
    </x:row>
    <x:row r="212">
      <x:c r="A212" s="10" t="s">
        <x:v>73</x:v>
      </x:c>
      <x:c r="B212" s="10" t="s">
        <x:v>255</x:v>
      </x:c>
      <x:c r="C212" s="10" t="s">
        <x:v>323</x:v>
      </x:c>
      <x:c r="D212" s="10" t="n">
        <x:f>SUMIFS('Base 61x27'!$U$2:$U$1648,'Base 61x27'!$B$2:$B$1648,A212,'Base 61x27'!$M$2:$M$1648,B212,'Base 61x27'!$L$2:$L$1648,C212)/SUMIFS('Base 61x27'!$N$2:$N$1648,'Base 61x27'!$B$2:$B$1648,A212,'Base 61x27'!$M$2:$M$1648,B212,'Base 61x27'!$L$2:$L$1648,C212)</x:f>
        <x:v>52.30769230769232</x:v>
      </x:c>
    </x:row>
    <x:row r="213">
      <x:c r="A213" s="10" t="s">
        <x:v>73</x:v>
      </x:c>
      <x:c r="B213" s="10" t="s">
        <x:v>255</x:v>
      </x:c>
      <x:c r="C213" s="10" t="s">
        <x:v>285</x:v>
      </x:c>
      <x:c r="D213" s="10" t="n">
        <x:f>SUMIFS('Base 61x27'!$U$2:$U$1648,'Base 61x27'!$B$2:$B$1648,A213,'Base 61x27'!$M$2:$M$1648,B213,'Base 61x27'!$L$2:$L$1648,C213)/SUMIFS('Base 61x27'!$N$2:$N$1648,'Base 61x27'!$B$2:$B$1648,A213,'Base 61x27'!$M$2:$M$1648,B213,'Base 61x27'!$L$2:$L$1648,C213)</x:f>
        <x:v>60.25641025641026</x:v>
      </x:c>
    </x:row>
    <x:row r="214">
      <x:c r="A214" s="10" t="s">
        <x:v>73</x:v>
      </x:c>
      <x:c r="B214" s="10" t="s">
        <x:v>120</x:v>
      </x:c>
      <x:c r="C214" s="10" t="s">
        <x:v>119</x:v>
      </x:c>
      <x:c r="D214" s="10" t="n">
        <x:f>SUMIFS('Base 61x27'!$U$2:$U$1648,'Base 61x27'!$B$2:$B$1648,A214,'Base 61x27'!$M$2:$M$1648,B214,'Base 61x27'!$L$2:$L$1648,C214)/SUMIFS('Base 61x27'!$N$2:$N$1648,'Base 61x27'!$B$2:$B$1648,A214,'Base 61x27'!$M$2:$M$1648,B214,'Base 61x27'!$L$2:$L$1648,C214)</x:f>
        <x:v>57.692307692307686</x:v>
      </x:c>
    </x:row>
    <x:row r="215">
      <x:c r="A215" s="10" t="s">
        <x:v>73</x:v>
      </x:c>
      <x:c r="B215" s="10" t="s">
        <x:v>56</x:v>
      </x:c>
      <x:c r="C215" s="10" t="s">
        <x:v>55</x:v>
      </x:c>
      <x:c r="D215" s="10" t="n">
        <x:f>SUMIFS('Base 61x27'!$U$2:$U$1648,'Base 61x27'!$B$2:$B$1648,A215,'Base 61x27'!$M$2:$M$1648,B215,'Base 61x27'!$L$2:$L$1648,C215)/SUMIFS('Base 61x27'!$N$2:$N$1648,'Base 61x27'!$B$2:$B$1648,A215,'Base 61x27'!$M$2:$M$1648,B215,'Base 61x27'!$L$2:$L$1648,C215)</x:f>
        <x:v>53.84615384615385</x:v>
      </x:c>
    </x:row>
    <x:row r="216">
      <x:c r="A216" s="10" t="s">
        <x:v>73</x:v>
      </x:c>
      <x:c r="B216" s="10" t="s">
        <x:v>56</x:v>
      </x:c>
      <x:c r="C216" s="10" t="s">
        <x:v>113</x:v>
      </x:c>
      <x:c r="D216" s="10" t="n">
        <x:f>SUMIFS('Base 61x27'!$U$2:$U$1648,'Base 61x27'!$B$2:$B$1648,A216,'Base 61x27'!$M$2:$M$1648,B216,'Base 61x27'!$L$2:$L$1648,C216)/SUMIFS('Base 61x27'!$N$2:$N$1648,'Base 61x27'!$B$2:$B$1648,A216,'Base 61x27'!$M$2:$M$1648,B216,'Base 61x27'!$L$2:$L$1648,C216)</x:f>
        <x:v>53.84615384615385</x:v>
      </x:c>
    </x:row>
    <x:row r="217">
      <x:c r="A217" s="10" t="s">
        <x:v>73</x:v>
      </x:c>
      <x:c r="B217" s="10" t="s">
        <x:v>124</x:v>
      </x:c>
      <x:c r="C217" s="10" t="s">
        <x:v>123</x:v>
      </x:c>
      <x:c r="D217" s="10" t="n">
        <x:f>SUMIFS('Base 61x27'!$U$2:$U$1648,'Base 61x27'!$B$2:$B$1648,A217,'Base 61x27'!$M$2:$M$1648,B217,'Base 61x27'!$L$2:$L$1648,C217)/SUMIFS('Base 61x27'!$N$2:$N$1648,'Base 61x27'!$B$2:$B$1648,A217,'Base 61x27'!$M$2:$M$1648,B217,'Base 61x27'!$L$2:$L$1648,C217)</x:f>
        <x:v>61.53846153846154</x:v>
      </x:c>
    </x:row>
    <x:row r="218">
      <x:c r="A218" s="10" t="s">
        <x:v>73</x:v>
      </x:c>
      <x:c r="B218" s="10" t="s">
        <x:v>124</x:v>
      </x:c>
      <x:c r="C218" s="10" t="s">
        <x:v>129</x:v>
      </x:c>
      <x:c r="D218" s="10" t="n">
        <x:f>SUMIFS('Base 61x27'!$U$2:$U$1648,'Base 61x27'!$B$2:$B$1648,A218,'Base 61x27'!$M$2:$M$1648,B218,'Base 61x27'!$L$2:$L$1648,C218)/SUMIFS('Base 61x27'!$N$2:$N$1648,'Base 61x27'!$B$2:$B$1648,A218,'Base 61x27'!$M$2:$M$1648,B218,'Base 61x27'!$L$2:$L$1648,C218)</x:f>
        <x:v>53.84615384615385</x:v>
      </x:c>
    </x:row>
    <x:row r="219">
      <x:c r="A219" s="10" t="s">
        <x:v>73</x:v>
      </x:c>
      <x:c r="B219" s="10" t="s">
        <x:v>340</x:v>
      </x:c>
      <x:c r="C219" s="10" t="s">
        <x:v>339</x:v>
      </x:c>
      <x:c r="D219" s="10" t="n">
        <x:f>SUMIFS('Base 61x27'!$U$2:$U$1648,'Base 61x27'!$B$2:$B$1648,A219,'Base 61x27'!$M$2:$M$1648,B219,'Base 61x27'!$L$2:$L$1648,C219)/SUMIFS('Base 61x27'!$N$2:$N$1648,'Base 61x27'!$B$2:$B$1648,A219,'Base 61x27'!$M$2:$M$1648,B219,'Base 61x27'!$L$2:$L$1648,C219)</x:f>
        <x:v>63.46153846153847</x:v>
      </x:c>
    </x:row>
    <x:row r="220">
      <x:c r="A220" s="10" t="s">
        <x:v>73</x:v>
      </x:c>
      <x:c r="B220" s="10" t="s">
        <x:v>340</x:v>
      </x:c>
      <x:c r="C220" s="10" t="s">
        <x:v>357</x:v>
      </x:c>
      <x:c r="D220" s="10" t="n">
        <x:f>SUMIFS('Base 61x27'!$U$2:$U$1648,'Base 61x27'!$B$2:$B$1648,A220,'Base 61x27'!$M$2:$M$1648,B220,'Base 61x27'!$L$2:$L$1648,C220)/SUMIFS('Base 61x27'!$N$2:$N$1648,'Base 61x27'!$B$2:$B$1648,A220,'Base 61x27'!$M$2:$M$1648,B220,'Base 61x27'!$L$2:$L$1648,C220)</x:f>
        <x:v>28.205128205128204</x:v>
      </x:c>
    </x:row>
    <x:row r="221">
      <x:c r="A221" s="10" t="s">
        <x:v>73</x:v>
      </x:c>
      <x:c r="B221" s="10" t="s">
        <x:v>340</x:v>
      </x:c>
      <x:c r="C221" s="10" t="s">
        <x:v>348</x:v>
      </x:c>
      <x:c r="D221" s="10" t="n">
        <x:f>SUMIFS('Base 61x27'!$U$2:$U$1648,'Base 61x27'!$B$2:$B$1648,A221,'Base 61x27'!$M$2:$M$1648,B221,'Base 61x27'!$L$2:$L$1648,C221)/SUMIFS('Base 61x27'!$N$2:$N$1648,'Base 61x27'!$B$2:$B$1648,A221,'Base 61x27'!$M$2:$M$1648,B221,'Base 61x27'!$L$2:$L$1648,C221)</x:f>
        <x:v>57.69230769230768</x:v>
      </x:c>
    </x:row>
    <x:row r="222">
      <x:c r="A222" s="10" t="s">
        <x:v>75</x:v>
      </x:c>
      <x:c r="B222" s="10" t="s">
        <x:v>246</x:v>
      </x:c>
      <x:c r="C222" s="10" t="s">
        <x:v>245</x:v>
      </x:c>
      <x:c r="D222" s="10" t="n">
        <x:f>SUMIFS('Base 61x27'!$U$2:$U$1648,'Base 61x27'!$B$2:$B$1648,A222,'Base 61x27'!$M$2:$M$1648,B222,'Base 61x27'!$L$2:$L$1648,C222)/SUMIFS('Base 61x27'!$N$2:$N$1648,'Base 61x27'!$B$2:$B$1648,A222,'Base 61x27'!$M$2:$M$1648,B222,'Base 61x27'!$L$2:$L$1648,C222)</x:f>
        <x:v>76.92307692307693</x:v>
      </x:c>
    </x:row>
    <x:row r="223">
      <x:c r="A223" s="10" t="s">
        <x:v>75</x:v>
      </x:c>
      <x:c r="B223" s="10" t="s">
        <x:v>246</x:v>
      </x:c>
      <x:c r="C223" s="10" t="s">
        <x:v>250</x:v>
      </x:c>
      <x:c r="D223" s="10" t="n">
        <x:f>SUMIFS('Base 61x27'!$U$2:$U$1648,'Base 61x27'!$B$2:$B$1648,A223,'Base 61x27'!$M$2:$M$1648,B223,'Base 61x27'!$L$2:$L$1648,C223)/SUMIFS('Base 61x27'!$N$2:$N$1648,'Base 61x27'!$B$2:$B$1648,A223,'Base 61x27'!$M$2:$M$1648,B223,'Base 61x27'!$L$2:$L$1648,C223)</x:f>
        <x:v>73.07692307692307</x:v>
      </x:c>
    </x:row>
    <x:row r="224">
      <x:c r="A224" s="10" t="s">
        <x:v>75</x:v>
      </x:c>
      <x:c r="B224" s="10" t="s">
        <x:v>236</x:v>
      </x:c>
      <x:c r="C224" s="10" t="s">
        <x:v>240</x:v>
      </x:c>
      <x:c r="D224" s="10" t="n">
        <x:f>SUMIFS('Base 61x27'!$U$2:$U$1648,'Base 61x27'!$B$2:$B$1648,A224,'Base 61x27'!$M$2:$M$1648,B224,'Base 61x27'!$L$2:$L$1648,C224)/SUMIFS('Base 61x27'!$N$2:$N$1648,'Base 61x27'!$B$2:$B$1648,A224,'Base 61x27'!$M$2:$M$1648,B224,'Base 61x27'!$L$2:$L$1648,C224)</x:f>
        <x:v>80.76923076923077</x:v>
      </x:c>
    </x:row>
    <x:row r="225">
      <x:c r="A225" s="10" t="s">
        <x:v>75</x:v>
      </x:c>
      <x:c r="B225" s="10" t="s">
        <x:v>236</x:v>
      </x:c>
      <x:c r="C225" s="10" t="s">
        <x:v>235</x:v>
      </x:c>
      <x:c r="D225" s="10" t="n">
        <x:f>SUMIFS('Base 61x27'!$U$2:$U$1648,'Base 61x27'!$B$2:$B$1648,A225,'Base 61x27'!$M$2:$M$1648,B225,'Base 61x27'!$L$2:$L$1648,C225)/SUMIFS('Base 61x27'!$N$2:$N$1648,'Base 61x27'!$B$2:$B$1648,A225,'Base 61x27'!$M$2:$M$1648,B225,'Base 61x27'!$L$2:$L$1648,C225)</x:f>
        <x:v>38.46153846153847</x:v>
      </x:c>
    </x:row>
    <x:row r="226">
      <x:c r="A226" s="10" t="s">
        <x:v>75</x:v>
      </x:c>
      <x:c r="B226" s="10" t="s">
        <x:v>134</x:v>
      </x:c>
      <x:c r="C226" s="10" t="s">
        <x:v>139</x:v>
      </x:c>
      <x:c r="D226" s="10" t="n">
        <x:f>SUMIFS('Base 61x27'!$U$2:$U$1648,'Base 61x27'!$B$2:$B$1648,A226,'Base 61x27'!$M$2:$M$1648,B226,'Base 61x27'!$L$2:$L$1648,C226)/SUMIFS('Base 61x27'!$N$2:$N$1648,'Base 61x27'!$B$2:$B$1648,A226,'Base 61x27'!$M$2:$M$1648,B226,'Base 61x27'!$L$2:$L$1648,C226)</x:f>
        <x:v>49.35897435897436</x:v>
      </x:c>
    </x:row>
    <x:row r="227">
      <x:c r="A227" s="10" t="s">
        <x:v>75</x:v>
      </x:c>
      <x:c r="B227" s="10" t="s">
        <x:v>134</x:v>
      </x:c>
      <x:c r="C227" s="10" t="s">
        <x:v>133</x:v>
      </x:c>
      <x:c r="D227" s="10" t="n">
        <x:f>SUMIFS('Base 61x27'!$U$2:$U$1648,'Base 61x27'!$B$2:$B$1648,A227,'Base 61x27'!$M$2:$M$1648,B227,'Base 61x27'!$L$2:$L$1648,C227)/SUMIFS('Base 61x27'!$N$2:$N$1648,'Base 61x27'!$B$2:$B$1648,A227,'Base 61x27'!$M$2:$M$1648,B227,'Base 61x27'!$L$2:$L$1648,C227)</x:f>
        <x:v>88.46153846153845</x:v>
      </x:c>
    </x:row>
    <x:row r="228">
      <x:c r="A228" s="10" t="s">
        <x:v>75</x:v>
      </x:c>
      <x:c r="B228" s="10" t="s">
        <x:v>134</x:v>
      </x:c>
      <x:c r="C228" s="10" t="s">
        <x:v>153</x:v>
      </x:c>
      <x:c r="D228" s="10" t="n">
        <x:f>SUMIFS('Base 61x27'!$U$2:$U$1648,'Base 61x27'!$B$2:$B$1648,A228,'Base 61x27'!$M$2:$M$1648,B228,'Base 61x27'!$L$2:$L$1648,C228)/SUMIFS('Base 61x27'!$N$2:$N$1648,'Base 61x27'!$B$2:$B$1648,A228,'Base 61x27'!$M$2:$M$1648,B228,'Base 61x27'!$L$2:$L$1648,C228)</x:f>
        <x:v>70.51282051282051</x:v>
      </x:c>
    </x:row>
    <x:row r="229">
      <x:c r="A229" s="10" t="s">
        <x:v>75</x:v>
      </x:c>
      <x:c r="B229" s="10" t="s">
        <x:v>165</x:v>
      </x:c>
      <x:c r="C229" s="10" t="s">
        <x:v>210</x:v>
      </x:c>
      <x:c r="D229" s="10" t="n">
        <x:f>SUMIFS('Base 61x27'!$U$2:$U$1648,'Base 61x27'!$B$2:$B$1648,A229,'Base 61x27'!$M$2:$M$1648,B229,'Base 61x27'!$L$2:$L$1648,C229)/SUMIFS('Base 61x27'!$N$2:$N$1648,'Base 61x27'!$B$2:$B$1648,A229,'Base 61x27'!$M$2:$M$1648,B229,'Base 61x27'!$L$2:$L$1648,C229)</x:f>
        <x:v>71.63461538461537</x:v>
      </x:c>
    </x:row>
    <x:row r="230">
      <x:c r="A230" s="10" t="s">
        <x:v>75</x:v>
      </x:c>
      <x:c r="B230" s="10" t="s">
        <x:v>165</x:v>
      </x:c>
      <x:c r="C230" s="10" t="s">
        <x:v>164</x:v>
      </x:c>
      <x:c r="D230" s="10" t="n">
        <x:f>SUMIFS('Base 61x27'!$U$2:$U$1648,'Base 61x27'!$B$2:$B$1648,A230,'Base 61x27'!$M$2:$M$1648,B230,'Base 61x27'!$L$2:$L$1648,C230)/SUMIFS('Base 61x27'!$N$2:$N$1648,'Base 61x27'!$B$2:$B$1648,A230,'Base 61x27'!$M$2:$M$1648,B230,'Base 61x27'!$L$2:$L$1648,C230)</x:f>
        <x:v>71.53846153846155</x:v>
      </x:c>
    </x:row>
    <x:row r="231">
      <x:c r="A231" s="10" t="s">
        <x:v>75</x:v>
      </x:c>
      <x:c r="B231" s="10" t="s">
        <x:v>165</x:v>
      </x:c>
      <x:c r="C231" s="10" t="s">
        <x:v>182</x:v>
      </x:c>
      <x:c r="D231" s="10" t="n">
        <x:f>SUMIFS('Base 61x27'!$U$2:$U$1648,'Base 61x27'!$B$2:$B$1648,A231,'Base 61x27'!$M$2:$M$1648,B231,'Base 61x27'!$L$2:$L$1648,C231)/SUMIFS('Base 61x27'!$N$2:$N$1648,'Base 61x27'!$B$2:$B$1648,A231,'Base 61x27'!$M$2:$M$1648,B231,'Base 61x27'!$L$2:$L$1648,C231)</x:f>
        <x:v>76.9230769230769</x:v>
      </x:c>
    </x:row>
    <x:row r="232">
      <x:c r="A232" s="10" t="s">
        <x:v>75</x:v>
      </x:c>
      <x:c r="B232" s="10" t="s">
        <x:v>255</x:v>
      </x:c>
      <x:c r="C232" s="10" t="s">
        <x:v>270</x:v>
      </x:c>
      <x:c r="D232" s="10" t="n">
        <x:f>SUMIFS('Base 61x27'!$U$2:$U$1648,'Base 61x27'!$B$2:$B$1648,A232,'Base 61x27'!$M$2:$M$1648,B232,'Base 61x27'!$L$2:$L$1648,C232)/SUMIFS('Base 61x27'!$N$2:$N$1648,'Base 61x27'!$B$2:$B$1648,A232,'Base 61x27'!$M$2:$M$1648,B232,'Base 61x27'!$L$2:$L$1648,C232)</x:f>
        <x:v>80</x:v>
      </x:c>
    </x:row>
    <x:row r="233">
      <x:c r="A233" s="10" t="s">
        <x:v>75</x:v>
      </x:c>
      <x:c r="B233" s="10" t="s">
        <x:v>255</x:v>
      </x:c>
      <x:c r="C233" s="10" t="s">
        <x:v>254</x:v>
      </x:c>
      <x:c r="D233" s="10" t="n">
        <x:f>SUMIFS('Base 61x27'!$U$2:$U$1648,'Base 61x27'!$B$2:$B$1648,A233,'Base 61x27'!$M$2:$M$1648,B233,'Base 61x27'!$L$2:$L$1648,C233)/SUMIFS('Base 61x27'!$N$2:$N$1648,'Base 61x27'!$B$2:$B$1648,A233,'Base 61x27'!$M$2:$M$1648,B233,'Base 61x27'!$L$2:$L$1648,C233)</x:f>
        <x:v>95.1923076923077</x:v>
      </x:c>
    </x:row>
    <x:row r="234">
      <x:c r="A234" s="10" t="s">
        <x:v>75</x:v>
      </x:c>
      <x:c r="B234" s="10" t="s">
        <x:v>255</x:v>
      </x:c>
      <x:c r="C234" s="10" t="s">
        <x:v>323</x:v>
      </x:c>
      <x:c r="D234" s="10" t="n">
        <x:f>SUMIFS('Base 61x27'!$U$2:$U$1648,'Base 61x27'!$B$2:$B$1648,A234,'Base 61x27'!$M$2:$M$1648,B234,'Base 61x27'!$L$2:$L$1648,C234)/SUMIFS('Base 61x27'!$N$2:$N$1648,'Base 61x27'!$B$2:$B$1648,A234,'Base 61x27'!$M$2:$M$1648,B234,'Base 61x27'!$L$2:$L$1648,C234)</x:f>
        <x:v>70.38461538461539</x:v>
      </x:c>
    </x:row>
    <x:row r="235">
      <x:c r="A235" s="10" t="s">
        <x:v>75</x:v>
      </x:c>
      <x:c r="B235" s="10" t="s">
        <x:v>255</x:v>
      </x:c>
      <x:c r="C235" s="10" t="s">
        <x:v>285</x:v>
      </x:c>
      <x:c r="D235" s="10" t="n">
        <x:f>SUMIFS('Base 61x27'!$U$2:$U$1648,'Base 61x27'!$B$2:$B$1648,A235,'Base 61x27'!$M$2:$M$1648,B235,'Base 61x27'!$L$2:$L$1648,C235)/SUMIFS('Base 61x27'!$N$2:$N$1648,'Base 61x27'!$B$2:$B$1648,A235,'Base 61x27'!$M$2:$M$1648,B235,'Base 61x27'!$L$2:$L$1648,C235)</x:f>
        <x:v>71.7948717948718</x:v>
      </x:c>
    </x:row>
    <x:row r="236">
      <x:c r="A236" s="10" t="s">
        <x:v>75</x:v>
      </x:c>
      <x:c r="B236" s="10" t="s">
        <x:v>120</x:v>
      </x:c>
      <x:c r="C236" s="10" t="s">
        <x:v>119</x:v>
      </x:c>
      <x:c r="D236" s="10" t="n">
        <x:f>SUMIFS('Base 61x27'!$U$2:$U$1648,'Base 61x27'!$B$2:$B$1648,A236,'Base 61x27'!$M$2:$M$1648,B236,'Base 61x27'!$L$2:$L$1648,C236)/SUMIFS('Base 61x27'!$N$2:$N$1648,'Base 61x27'!$B$2:$B$1648,A236,'Base 61x27'!$M$2:$M$1648,B236,'Base 61x27'!$L$2:$L$1648,C236)</x:f>
        <x:v>65.38461538461539</x:v>
      </x:c>
    </x:row>
    <x:row r="237">
      <x:c r="A237" s="10" t="s">
        <x:v>75</x:v>
      </x:c>
      <x:c r="B237" s="10" t="s">
        <x:v>56</x:v>
      </x:c>
      <x:c r="C237" s="10" t="s">
        <x:v>55</x:v>
      </x:c>
      <x:c r="D237" s="10" t="n">
        <x:f>SUMIFS('Base 61x27'!$U$2:$U$1648,'Base 61x27'!$B$2:$B$1648,A237,'Base 61x27'!$M$2:$M$1648,B237,'Base 61x27'!$L$2:$L$1648,C237)/SUMIFS('Base 61x27'!$N$2:$N$1648,'Base 61x27'!$B$2:$B$1648,A237,'Base 61x27'!$M$2:$M$1648,B237,'Base 61x27'!$L$2:$L$1648,C237)</x:f>
        <x:v>65.38461538461539</x:v>
      </x:c>
    </x:row>
    <x:row r="238">
      <x:c r="A238" s="10" t="s">
        <x:v>75</x:v>
      </x:c>
      <x:c r="B238" s="10" t="s">
        <x:v>56</x:v>
      </x:c>
      <x:c r="C238" s="10" t="s">
        <x:v>113</x:v>
      </x:c>
      <x:c r="D238" s="10" t="n">
        <x:f>SUMIFS('Base 61x27'!$U$2:$U$1648,'Base 61x27'!$B$2:$B$1648,A238,'Base 61x27'!$M$2:$M$1648,B238,'Base 61x27'!$L$2:$L$1648,C238)/SUMIFS('Base 61x27'!$N$2:$N$1648,'Base 61x27'!$B$2:$B$1648,A238,'Base 61x27'!$M$2:$M$1648,B238,'Base 61x27'!$L$2:$L$1648,C238)</x:f>
        <x:v>73.07692307692307</x:v>
      </x:c>
    </x:row>
    <x:row r="239">
      <x:c r="A239" s="10" t="s">
        <x:v>75</x:v>
      </x:c>
      <x:c r="B239" s="10" t="s">
        <x:v>124</x:v>
      </x:c>
      <x:c r="C239" s="10" t="s">
        <x:v>123</x:v>
      </x:c>
      <x:c r="D239" s="10" t="n">
        <x:f>SUMIFS('Base 61x27'!$U$2:$U$1648,'Base 61x27'!$B$2:$B$1648,A239,'Base 61x27'!$M$2:$M$1648,B239,'Base 61x27'!$L$2:$L$1648,C239)/SUMIFS('Base 61x27'!$N$2:$N$1648,'Base 61x27'!$B$2:$B$1648,A239,'Base 61x27'!$M$2:$M$1648,B239,'Base 61x27'!$L$2:$L$1648,C239)</x:f>
        <x:v>65.38461538461539</x:v>
      </x:c>
    </x:row>
    <x:row r="240">
      <x:c r="A240" s="10" t="s">
        <x:v>75</x:v>
      </x:c>
      <x:c r="B240" s="10" t="s">
        <x:v>124</x:v>
      </x:c>
      <x:c r="C240" s="10" t="s">
        <x:v>129</x:v>
      </x:c>
      <x:c r="D240" s="10" t="n">
        <x:f>SUMIFS('Base 61x27'!$U$2:$U$1648,'Base 61x27'!$B$2:$B$1648,A240,'Base 61x27'!$M$2:$M$1648,B240,'Base 61x27'!$L$2:$L$1648,C240)/SUMIFS('Base 61x27'!$N$2:$N$1648,'Base 61x27'!$B$2:$B$1648,A240,'Base 61x27'!$M$2:$M$1648,B240,'Base 61x27'!$L$2:$L$1648,C240)</x:f>
        <x:v>73.07692307692307</x:v>
      </x:c>
    </x:row>
    <x:row r="241">
      <x:c r="A241" s="10" t="s">
        <x:v>75</x:v>
      </x:c>
      <x:c r="B241" s="10" t="s">
        <x:v>340</x:v>
      </x:c>
      <x:c r="C241" s="10" t="s">
        <x:v>339</x:v>
      </x:c>
      <x:c r="D241" s="10" t="n">
        <x:f>SUMIFS('Base 61x27'!$U$2:$U$1648,'Base 61x27'!$B$2:$B$1648,A241,'Base 61x27'!$M$2:$M$1648,B241,'Base 61x27'!$L$2:$L$1648,C241)/SUMIFS('Base 61x27'!$N$2:$N$1648,'Base 61x27'!$B$2:$B$1648,A241,'Base 61x27'!$M$2:$M$1648,B241,'Base 61x27'!$L$2:$L$1648,C241)</x:f>
        <x:v>78.84615384615385</x:v>
      </x:c>
    </x:row>
    <x:row r="242">
      <x:c r="A242" s="10" t="s">
        <x:v>75</x:v>
      </x:c>
      <x:c r="B242" s="10" t="s">
        <x:v>340</x:v>
      </x:c>
      <x:c r="C242" s="10" t="s">
        <x:v>357</x:v>
      </x:c>
      <x:c r="D242" s="10" t="n">
        <x:f>SUMIFS('Base 61x27'!$U$2:$U$1648,'Base 61x27'!$B$2:$B$1648,A242,'Base 61x27'!$M$2:$M$1648,B242,'Base 61x27'!$L$2:$L$1648,C242)/SUMIFS('Base 61x27'!$N$2:$N$1648,'Base 61x27'!$B$2:$B$1648,A242,'Base 61x27'!$M$2:$M$1648,B242,'Base 61x27'!$L$2:$L$1648,C242)</x:f>
        <x:v>50</x:v>
      </x:c>
    </x:row>
    <x:row r="243">
      <x:c r="A243" s="10" t="s">
        <x:v>75</x:v>
      </x:c>
      <x:c r="B243" s="10" t="s">
        <x:v>340</x:v>
      </x:c>
      <x:c r="C243" s="10" t="s">
        <x:v>348</x:v>
      </x:c>
      <x:c r="D243" s="10" t="n">
        <x:f>SUMIFS('Base 61x27'!$U$2:$U$1648,'Base 61x27'!$B$2:$B$1648,A243,'Base 61x27'!$M$2:$M$1648,B243,'Base 61x27'!$L$2:$L$1648,C243)/SUMIFS('Base 61x27'!$N$2:$N$1648,'Base 61x27'!$B$2:$B$1648,A243,'Base 61x27'!$M$2:$M$1648,B243,'Base 61x27'!$L$2:$L$1648,C243)</x:f>
        <x:v>2.8846153846153846</x:v>
      </x:c>
    </x:row>
    <x:row r="244">
      <x:c r="A244" s="10" t="s">
        <x:v>77</x:v>
      </x:c>
      <x:c r="B244" s="10" t="s">
        <x:v>246</x:v>
      </x:c>
      <x:c r="C244" s="10" t="s">
        <x:v>245</x:v>
      </x:c>
      <x:c r="D244" s="10" t="n">
        <x:f>SUMIFS('Base 61x27'!$U$2:$U$1648,'Base 61x27'!$B$2:$B$1648,A244,'Base 61x27'!$M$2:$M$1648,B244,'Base 61x27'!$L$2:$L$1648,C244)/SUMIFS('Base 61x27'!$N$2:$N$1648,'Base 61x27'!$B$2:$B$1648,A244,'Base 61x27'!$M$2:$M$1648,B244,'Base 61x27'!$L$2:$L$1648,C244)</x:f>
        <x:v>38.46153846153847</x:v>
      </x:c>
    </x:row>
    <x:row r="245">
      <x:c r="A245" s="10" t="s">
        <x:v>77</x:v>
      </x:c>
      <x:c r="B245" s="10" t="s">
        <x:v>246</x:v>
      </x:c>
      <x:c r="C245" s="10" t="s">
        <x:v>250</x:v>
      </x:c>
      <x:c r="D245" s="10" t="n">
        <x:f>SUMIFS('Base 61x27'!$U$2:$U$1648,'Base 61x27'!$B$2:$B$1648,A245,'Base 61x27'!$M$2:$M$1648,B245,'Base 61x27'!$L$2:$L$1648,C245)/SUMIFS('Base 61x27'!$N$2:$N$1648,'Base 61x27'!$B$2:$B$1648,A245,'Base 61x27'!$M$2:$M$1648,B245,'Base 61x27'!$L$2:$L$1648,C245)</x:f>
        <x:v>34.61538461538461</x:v>
      </x:c>
    </x:row>
    <x:row r="246">
      <x:c r="A246" s="10" t="s">
        <x:v>77</x:v>
      </x:c>
      <x:c r="B246" s="10" t="s">
        <x:v>236</x:v>
      </x:c>
      <x:c r="C246" s="10" t="s">
        <x:v>240</x:v>
      </x:c>
      <x:c r="D246" s="10" t="n">
        <x:f>SUMIFS('Base 61x27'!$U$2:$U$1648,'Base 61x27'!$B$2:$B$1648,A246,'Base 61x27'!$M$2:$M$1648,B246,'Base 61x27'!$L$2:$L$1648,C246)/SUMIFS('Base 61x27'!$N$2:$N$1648,'Base 61x27'!$B$2:$B$1648,A246,'Base 61x27'!$M$2:$M$1648,B246,'Base 61x27'!$L$2:$L$1648,C246)</x:f>
        <x:v>61.53846153846154</x:v>
      </x:c>
    </x:row>
    <x:row r="247">
      <x:c r="A247" s="10" t="s">
        <x:v>77</x:v>
      </x:c>
      <x:c r="B247" s="10" t="s">
        <x:v>236</x:v>
      </x:c>
      <x:c r="C247" s="10" t="s">
        <x:v>235</x:v>
      </x:c>
      <x:c r="D247" s="10" t="n">
        <x:f>SUMIFS('Base 61x27'!$U$2:$U$1648,'Base 61x27'!$B$2:$B$1648,A247,'Base 61x27'!$M$2:$M$1648,B247,'Base 61x27'!$L$2:$L$1648,C247)/SUMIFS('Base 61x27'!$N$2:$N$1648,'Base 61x27'!$B$2:$B$1648,A247,'Base 61x27'!$M$2:$M$1648,B247,'Base 61x27'!$L$2:$L$1648,C247)</x:f>
        <x:v>61.53846153846154</x:v>
      </x:c>
    </x:row>
    <x:row r="248">
      <x:c r="A248" s="10" t="s">
        <x:v>77</x:v>
      </x:c>
      <x:c r="B248" s="10" t="s">
        <x:v>134</x:v>
      </x:c>
      <x:c r="C248" s="10" t="s">
        <x:v>139</x:v>
      </x:c>
      <x:c r="D248" s="10" t="n">
        <x:f>SUMIFS('Base 61x27'!$U$2:$U$1648,'Base 61x27'!$B$2:$B$1648,A248,'Base 61x27'!$M$2:$M$1648,B248,'Base 61x27'!$L$2:$L$1648,C248)/SUMIFS('Base 61x27'!$N$2:$N$1648,'Base 61x27'!$B$2:$B$1648,A248,'Base 61x27'!$M$2:$M$1648,B248,'Base 61x27'!$L$2:$L$1648,C248)</x:f>
        <x:v>61.53846153846153</x:v>
      </x:c>
    </x:row>
    <x:row r="249">
      <x:c r="A249" s="10" t="s">
        <x:v>77</x:v>
      </x:c>
      <x:c r="B249" s="10" t="s">
        <x:v>134</x:v>
      </x:c>
      <x:c r="C249" s="10" t="s">
        <x:v>133</x:v>
      </x:c>
      <x:c r="D249" s="10" t="n">
        <x:f>SUMIFS('Base 61x27'!$U$2:$U$1648,'Base 61x27'!$B$2:$B$1648,A249,'Base 61x27'!$M$2:$M$1648,B249,'Base 61x27'!$L$2:$L$1648,C249)/SUMIFS('Base 61x27'!$N$2:$N$1648,'Base 61x27'!$B$2:$B$1648,A249,'Base 61x27'!$M$2:$M$1648,B249,'Base 61x27'!$L$2:$L$1648,C249)</x:f>
        <x:v>46.15384615384615</x:v>
      </x:c>
    </x:row>
    <x:row r="250">
      <x:c r="A250" s="10" t="s">
        <x:v>77</x:v>
      </x:c>
      <x:c r="B250" s="10" t="s">
        <x:v>134</x:v>
      </x:c>
      <x:c r="C250" s="10" t="s">
        <x:v>153</x:v>
      </x:c>
      <x:c r="D250" s="10" t="n">
        <x:f>SUMIFS('Base 61x27'!$U$2:$U$1648,'Base 61x27'!$B$2:$B$1648,A250,'Base 61x27'!$M$2:$M$1648,B250,'Base 61x27'!$L$2:$L$1648,C250)/SUMIFS('Base 61x27'!$N$2:$N$1648,'Base 61x27'!$B$2:$B$1648,A250,'Base 61x27'!$M$2:$M$1648,B250,'Base 61x27'!$L$2:$L$1648,C250)</x:f>
        <x:v>61.53846153846153</x:v>
      </x:c>
    </x:row>
    <x:row r="251">
      <x:c r="A251" s="10" t="s">
        <x:v>77</x:v>
      </x:c>
      <x:c r="B251" s="10" t="s">
        <x:v>165</x:v>
      </x:c>
      <x:c r="C251" s="10" t="s">
        <x:v>210</x:v>
      </x:c>
      <x:c r="D251" s="10" t="n">
        <x:f>SUMIFS('Base 61x27'!$U$2:$U$1648,'Base 61x27'!$B$2:$B$1648,A251,'Base 61x27'!$M$2:$M$1648,B251,'Base 61x27'!$L$2:$L$1648,C251)/SUMIFS('Base 61x27'!$N$2:$N$1648,'Base 61x27'!$B$2:$B$1648,A251,'Base 61x27'!$M$2:$M$1648,B251,'Base 61x27'!$L$2:$L$1648,C251)</x:f>
        <x:v>47.59615384615384</x:v>
      </x:c>
    </x:row>
    <x:row r="252">
      <x:c r="A252" s="10" t="s">
        <x:v>77</x:v>
      </x:c>
      <x:c r="B252" s="10" t="s">
        <x:v>165</x:v>
      </x:c>
      <x:c r="C252" s="10" t="s">
        <x:v>164</x:v>
      </x:c>
      <x:c r="D252" s="10" t="n">
        <x:f>SUMIFS('Base 61x27'!$U$2:$U$1648,'Base 61x27'!$B$2:$B$1648,A252,'Base 61x27'!$M$2:$M$1648,B252,'Base 61x27'!$L$2:$L$1648,C252)/SUMIFS('Base 61x27'!$N$2:$N$1648,'Base 61x27'!$B$2:$B$1648,A252,'Base 61x27'!$M$2:$M$1648,B252,'Base 61x27'!$L$2:$L$1648,C252)</x:f>
        <x:v>58.846153846153854</x:v>
      </x:c>
    </x:row>
    <x:row r="253">
      <x:c r="A253" s="10" t="s">
        <x:v>77</x:v>
      </x:c>
      <x:c r="B253" s="10" t="s">
        <x:v>165</x:v>
      </x:c>
      <x:c r="C253" s="10" t="s">
        <x:v>182</x:v>
      </x:c>
      <x:c r="D253" s="10" t="n">
        <x:f>SUMIFS('Base 61x27'!$U$2:$U$1648,'Base 61x27'!$B$2:$B$1648,A253,'Base 61x27'!$M$2:$M$1648,B253,'Base 61x27'!$L$2:$L$1648,C253)/SUMIFS('Base 61x27'!$N$2:$N$1648,'Base 61x27'!$B$2:$B$1648,A253,'Base 61x27'!$M$2:$M$1648,B253,'Base 61x27'!$L$2:$L$1648,C253)</x:f>
        <x:v>61.05769230769229</x:v>
      </x:c>
    </x:row>
    <x:row r="254">
      <x:c r="A254" s="10" t="s">
        <x:v>77</x:v>
      </x:c>
      <x:c r="B254" s="10" t="s">
        <x:v>255</x:v>
      </x:c>
      <x:c r="C254" s="10" t="s">
        <x:v>270</x:v>
      </x:c>
      <x:c r="D254" s="10" t="n">
        <x:f>SUMIFS('Base 61x27'!$U$2:$U$1648,'Base 61x27'!$B$2:$B$1648,A254,'Base 61x27'!$M$2:$M$1648,B254,'Base 61x27'!$L$2:$L$1648,C254)/SUMIFS('Base 61x27'!$N$2:$N$1648,'Base 61x27'!$B$2:$B$1648,A254,'Base 61x27'!$M$2:$M$1648,B254,'Base 61x27'!$L$2:$L$1648,C254)</x:f>
        <x:v>50.769230769230774</x:v>
      </x:c>
    </x:row>
    <x:row r="255">
      <x:c r="A255" s="10" t="s">
        <x:v>77</x:v>
      </x:c>
      <x:c r="B255" s="10" t="s">
        <x:v>255</x:v>
      </x:c>
      <x:c r="C255" s="10" t="s">
        <x:v>254</x:v>
      </x:c>
      <x:c r="D255" s="10" t="n">
        <x:f>SUMIFS('Base 61x27'!$U$2:$U$1648,'Base 61x27'!$B$2:$B$1648,A255,'Base 61x27'!$M$2:$M$1648,B255,'Base 61x27'!$L$2:$L$1648,C255)/SUMIFS('Base 61x27'!$N$2:$N$1648,'Base 61x27'!$B$2:$B$1648,A255,'Base 61x27'!$M$2:$M$1648,B255,'Base 61x27'!$L$2:$L$1648,C255)</x:f>
        <x:v>61.53846153846154</x:v>
      </x:c>
    </x:row>
    <x:row r="256">
      <x:c r="A256" s="10" t="s">
        <x:v>77</x:v>
      </x:c>
      <x:c r="B256" s="10" t="s">
        <x:v>255</x:v>
      </x:c>
      <x:c r="C256" s="10" t="s">
        <x:v>323</x:v>
      </x:c>
      <x:c r="D256" s="10" t="n">
        <x:f>SUMIFS('Base 61x27'!$U$2:$U$1648,'Base 61x27'!$B$2:$B$1648,A256,'Base 61x27'!$M$2:$M$1648,B256,'Base 61x27'!$L$2:$L$1648,C256)/SUMIFS('Base 61x27'!$N$2:$N$1648,'Base 61x27'!$B$2:$B$1648,A256,'Base 61x27'!$M$2:$M$1648,B256,'Base 61x27'!$L$2:$L$1648,C256)</x:f>
        <x:v>74.23076923076924</x:v>
      </x:c>
    </x:row>
    <x:row r="257">
      <x:c r="A257" s="10" t="s">
        <x:v>77</x:v>
      </x:c>
      <x:c r="B257" s="10" t="s">
        <x:v>255</x:v>
      </x:c>
      <x:c r="C257" s="10" t="s">
        <x:v>285</x:v>
      </x:c>
      <x:c r="D257" s="10" t="n">
        <x:f>SUMIFS('Base 61x27'!$U$2:$U$1648,'Base 61x27'!$B$2:$B$1648,A257,'Base 61x27'!$M$2:$M$1648,B257,'Base 61x27'!$L$2:$L$1648,C257)/SUMIFS('Base 61x27'!$N$2:$N$1648,'Base 61x27'!$B$2:$B$1648,A257,'Base 61x27'!$M$2:$M$1648,B257,'Base 61x27'!$L$2:$L$1648,C257)</x:f>
        <x:v>62.82051282051282</x:v>
      </x:c>
    </x:row>
    <x:row r="258">
      <x:c r="A258" s="10" t="s">
        <x:v>77</x:v>
      </x:c>
      <x:c r="B258" s="10" t="s">
        <x:v>120</x:v>
      </x:c>
      <x:c r="C258" s="10" t="s">
        <x:v>119</x:v>
      </x:c>
      <x:c r="D258" s="10" t="n">
        <x:f>SUMIFS('Base 61x27'!$U$2:$U$1648,'Base 61x27'!$B$2:$B$1648,A258,'Base 61x27'!$M$2:$M$1648,B258,'Base 61x27'!$L$2:$L$1648,C258)/SUMIFS('Base 61x27'!$N$2:$N$1648,'Base 61x27'!$B$2:$B$1648,A258,'Base 61x27'!$M$2:$M$1648,B258,'Base 61x27'!$L$2:$L$1648,C258)</x:f>
        <x:v>73.07692307692307</x:v>
      </x:c>
    </x:row>
    <x:row r="259">
      <x:c r="A259" s="10" t="s">
        <x:v>77</x:v>
      </x:c>
      <x:c r="B259" s="10" t="s">
        <x:v>56</x:v>
      </x:c>
      <x:c r="C259" s="10" t="s">
        <x:v>55</x:v>
      </x:c>
      <x:c r="D259" s="10" t="n">
        <x:f>SUMIFS('Base 61x27'!$U$2:$U$1648,'Base 61x27'!$B$2:$B$1648,A259,'Base 61x27'!$M$2:$M$1648,B259,'Base 61x27'!$L$2:$L$1648,C259)/SUMIFS('Base 61x27'!$N$2:$N$1648,'Base 61x27'!$B$2:$B$1648,A259,'Base 61x27'!$M$2:$M$1648,B259,'Base 61x27'!$L$2:$L$1648,C259)</x:f>
        <x:v>75</x:v>
      </x:c>
    </x:row>
    <x:row r="260">
      <x:c r="A260" s="10" t="s">
        <x:v>77</x:v>
      </x:c>
      <x:c r="B260" s="10" t="s">
        <x:v>56</x:v>
      </x:c>
      <x:c r="C260" s="10" t="s">
        <x:v>113</x:v>
      </x:c>
      <x:c r="D260" s="10" t="n">
        <x:f>SUMIFS('Base 61x27'!$U$2:$U$1648,'Base 61x27'!$B$2:$B$1648,A260,'Base 61x27'!$M$2:$M$1648,B260,'Base 61x27'!$L$2:$L$1648,C260)/SUMIFS('Base 61x27'!$N$2:$N$1648,'Base 61x27'!$B$2:$B$1648,A260,'Base 61x27'!$M$2:$M$1648,B260,'Base 61x27'!$L$2:$L$1648,C260)</x:f>
        <x:v>80.76923076923077</x:v>
      </x:c>
    </x:row>
    <x:row r="261">
      <x:c r="A261" s="10" t="s">
        <x:v>77</x:v>
      </x:c>
      <x:c r="B261" s="10" t="s">
        <x:v>124</x:v>
      </x:c>
      <x:c r="C261" s="10" t="s">
        <x:v>123</x:v>
      </x:c>
      <x:c r="D261" s="10" t="n">
        <x:f>SUMIFS('Base 61x27'!$U$2:$U$1648,'Base 61x27'!$B$2:$B$1648,A261,'Base 61x27'!$M$2:$M$1648,B261,'Base 61x27'!$L$2:$L$1648,C261)/SUMIFS('Base 61x27'!$N$2:$N$1648,'Base 61x27'!$B$2:$B$1648,A261,'Base 61x27'!$M$2:$M$1648,B261,'Base 61x27'!$L$2:$L$1648,C261)</x:f>
        <x:v>76.92307692307693</x:v>
      </x:c>
    </x:row>
    <x:row r="262">
      <x:c r="A262" s="10" t="s">
        <x:v>77</x:v>
      </x:c>
      <x:c r="B262" s="10" t="s">
        <x:v>124</x:v>
      </x:c>
      <x:c r="C262" s="10" t="s">
        <x:v>129</x:v>
      </x:c>
      <x:c r="D262" s="10" t="n">
        <x:f>SUMIFS('Base 61x27'!$U$2:$U$1648,'Base 61x27'!$B$2:$B$1648,A262,'Base 61x27'!$M$2:$M$1648,B262,'Base 61x27'!$L$2:$L$1648,C262)/SUMIFS('Base 61x27'!$N$2:$N$1648,'Base 61x27'!$B$2:$B$1648,A262,'Base 61x27'!$M$2:$M$1648,B262,'Base 61x27'!$L$2:$L$1648,C262)</x:f>
        <x:v>69.23076923076923</x:v>
      </x:c>
    </x:row>
    <x:row r="263">
      <x:c r="A263" s="10" t="s">
        <x:v>77</x:v>
      </x:c>
      <x:c r="B263" s="10" t="s">
        <x:v>340</x:v>
      </x:c>
      <x:c r="C263" s="10" t="s">
        <x:v>339</x:v>
      </x:c>
      <x:c r="D263" s="10" t="n">
        <x:f>SUMIFS('Base 61x27'!$U$2:$U$1648,'Base 61x27'!$B$2:$B$1648,A263,'Base 61x27'!$M$2:$M$1648,B263,'Base 61x27'!$L$2:$L$1648,C263)/SUMIFS('Base 61x27'!$N$2:$N$1648,'Base 61x27'!$B$2:$B$1648,A263,'Base 61x27'!$M$2:$M$1648,B263,'Base 61x27'!$L$2:$L$1648,C263)</x:f>
        <x:v>70.1923076923077</x:v>
      </x:c>
    </x:row>
    <x:row r="264">
      <x:c r="A264" s="10" t="s">
        <x:v>77</x:v>
      </x:c>
      <x:c r="B264" s="10" t="s">
        <x:v>340</x:v>
      </x:c>
      <x:c r="C264" s="10" t="s">
        <x:v>357</x:v>
      </x:c>
      <x:c r="D264" s="10" t="n">
        <x:f>SUMIFS('Base 61x27'!$U$2:$U$1648,'Base 61x27'!$B$2:$B$1648,A264,'Base 61x27'!$M$2:$M$1648,B264,'Base 61x27'!$L$2:$L$1648,C264)/SUMIFS('Base 61x27'!$N$2:$N$1648,'Base 61x27'!$B$2:$B$1648,A264,'Base 61x27'!$M$2:$M$1648,B264,'Base 61x27'!$L$2:$L$1648,C264)</x:f>
        <x:v>44.87179487179487</x:v>
      </x:c>
    </x:row>
    <x:row r="265">
      <x:c r="A265" s="10" t="s">
        <x:v>77</x:v>
      </x:c>
      <x:c r="B265" s="10" t="s">
        <x:v>340</x:v>
      </x:c>
      <x:c r="C265" s="10" t="s">
        <x:v>348</x:v>
      </x:c>
      <x:c r="D265" s="10" t="n">
        <x:f>SUMIFS('Base 61x27'!$U$2:$U$1648,'Base 61x27'!$B$2:$B$1648,A265,'Base 61x27'!$M$2:$M$1648,B265,'Base 61x27'!$L$2:$L$1648,C265)/SUMIFS('Base 61x27'!$N$2:$N$1648,'Base 61x27'!$B$2:$B$1648,A265,'Base 61x27'!$M$2:$M$1648,B265,'Base 61x27'!$L$2:$L$1648,C265)</x:f>
        <x:v>65.38461538461539</x:v>
      </x:c>
    </x:row>
    <x:row r="266">
      <x:c r="A266" s="10" t="s">
        <x:v>79</x:v>
      </x:c>
      <x:c r="B266" s="10" t="s">
        <x:v>246</x:v>
      </x:c>
      <x:c r="C266" s="10" t="s">
        <x:v>245</x:v>
      </x:c>
      <x:c r="D266" s="10" t="n">
        <x:f>SUMIFS('Base 61x27'!$U$2:$U$1648,'Base 61x27'!$B$2:$B$1648,A266,'Base 61x27'!$M$2:$M$1648,B266,'Base 61x27'!$L$2:$L$1648,C266)/SUMIFS('Base 61x27'!$N$2:$N$1648,'Base 61x27'!$B$2:$B$1648,A266,'Base 61x27'!$M$2:$M$1648,B266,'Base 61x27'!$L$2:$L$1648,C266)</x:f>
        <x:v>57.692307692307686</x:v>
      </x:c>
    </x:row>
    <x:row r="267">
      <x:c r="A267" s="10" t="s">
        <x:v>79</x:v>
      </x:c>
      <x:c r="B267" s="10" t="s">
        <x:v>246</x:v>
      </x:c>
      <x:c r="C267" s="10" t="s">
        <x:v>250</x:v>
      </x:c>
      <x:c r="D267" s="10" t="n">
        <x:f>SUMIFS('Base 61x27'!$U$2:$U$1648,'Base 61x27'!$B$2:$B$1648,A267,'Base 61x27'!$M$2:$M$1648,B267,'Base 61x27'!$L$2:$L$1648,C267)/SUMIFS('Base 61x27'!$N$2:$N$1648,'Base 61x27'!$B$2:$B$1648,A267,'Base 61x27'!$M$2:$M$1648,B267,'Base 61x27'!$L$2:$L$1648,C267)</x:f>
        <x:v>38.46153846153847</x:v>
      </x:c>
    </x:row>
    <x:row r="268">
      <x:c r="A268" s="10" t="s">
        <x:v>79</x:v>
      </x:c>
      <x:c r="B268" s="10" t="s">
        <x:v>236</x:v>
      </x:c>
      <x:c r="C268" s="10" t="s">
        <x:v>240</x:v>
      </x:c>
      <x:c r="D268" s="10" t="n">
        <x:f>SUMIFS('Base 61x27'!$U$2:$U$1648,'Base 61x27'!$B$2:$B$1648,A268,'Base 61x27'!$M$2:$M$1648,B268,'Base 61x27'!$L$2:$L$1648,C268)/SUMIFS('Base 61x27'!$N$2:$N$1648,'Base 61x27'!$B$2:$B$1648,A268,'Base 61x27'!$M$2:$M$1648,B268,'Base 61x27'!$L$2:$L$1648,C268)</x:f>
        <x:v>0</x:v>
      </x:c>
    </x:row>
    <x:row r="269">
      <x:c r="A269" s="10" t="s">
        <x:v>79</x:v>
      </x:c>
      <x:c r="B269" s="10" t="s">
        <x:v>236</x:v>
      </x:c>
      <x:c r="C269" s="10" t="s">
        <x:v>235</x:v>
      </x:c>
      <x:c r="D269" s="10" t="n">
        <x:f>SUMIFS('Base 61x27'!$U$2:$U$1648,'Base 61x27'!$B$2:$B$1648,A269,'Base 61x27'!$M$2:$M$1648,B269,'Base 61x27'!$L$2:$L$1648,C269)/SUMIFS('Base 61x27'!$N$2:$N$1648,'Base 61x27'!$B$2:$B$1648,A269,'Base 61x27'!$M$2:$M$1648,B269,'Base 61x27'!$L$2:$L$1648,C269)</x:f>
        <x:v>19.230769230769234</x:v>
      </x:c>
    </x:row>
    <x:row r="270">
      <x:c r="A270" s="10" t="s">
        <x:v>79</x:v>
      </x:c>
      <x:c r="B270" s="10" t="s">
        <x:v>134</x:v>
      </x:c>
      <x:c r="C270" s="10" t="s">
        <x:v>139</x:v>
      </x:c>
      <x:c r="D270" s="10" t="n">
        <x:f>SUMIFS('Base 61x27'!$U$2:$U$1648,'Base 61x27'!$B$2:$B$1648,A270,'Base 61x27'!$M$2:$M$1648,B270,'Base 61x27'!$L$2:$L$1648,C270)/SUMIFS('Base 61x27'!$N$2:$N$1648,'Base 61x27'!$B$2:$B$1648,A270,'Base 61x27'!$M$2:$M$1648,B270,'Base 61x27'!$L$2:$L$1648,C270)</x:f>
        <x:v>41.66666666666667</x:v>
      </x:c>
    </x:row>
    <x:row r="271">
      <x:c r="A271" s="10" t="s">
        <x:v>79</x:v>
      </x:c>
      <x:c r="B271" s="10" t="s">
        <x:v>134</x:v>
      </x:c>
      <x:c r="C271" s="10" t="s">
        <x:v>133</x:v>
      </x:c>
      <x:c r="D271" s="10" t="n">
        <x:f>SUMIFS('Base 61x27'!$U$2:$U$1648,'Base 61x27'!$B$2:$B$1648,A271,'Base 61x27'!$M$2:$M$1648,B271,'Base 61x27'!$L$2:$L$1648,C271)/SUMIFS('Base 61x27'!$N$2:$N$1648,'Base 61x27'!$B$2:$B$1648,A271,'Base 61x27'!$M$2:$M$1648,B271,'Base 61x27'!$L$2:$L$1648,C271)</x:f>
        <x:v>26.923076923076923</x:v>
      </x:c>
    </x:row>
    <x:row r="272">
      <x:c r="A272" s="10" t="s">
        <x:v>79</x:v>
      </x:c>
      <x:c r="B272" s="10" t="s">
        <x:v>134</x:v>
      </x:c>
      <x:c r="C272" s="10" t="s">
        <x:v>153</x:v>
      </x:c>
      <x:c r="D272" s="10" t="n">
        <x:f>SUMIFS('Base 61x27'!$U$2:$U$1648,'Base 61x27'!$B$2:$B$1648,A272,'Base 61x27'!$M$2:$M$1648,B272,'Base 61x27'!$L$2:$L$1648,C272)/SUMIFS('Base 61x27'!$N$2:$N$1648,'Base 61x27'!$B$2:$B$1648,A272,'Base 61x27'!$M$2:$M$1648,B272,'Base 61x27'!$L$2:$L$1648,C272)</x:f>
        <x:v>48.71794871794871</x:v>
      </x:c>
    </x:row>
    <x:row r="273">
      <x:c r="A273" s="10" t="s">
        <x:v>79</x:v>
      </x:c>
      <x:c r="B273" s="10" t="s">
        <x:v>165</x:v>
      </x:c>
      <x:c r="C273" s="10" t="s">
        <x:v>210</x:v>
      </x:c>
      <x:c r="D273" s="10" t="n">
        <x:f>SUMIFS('Base 61x27'!$U$2:$U$1648,'Base 61x27'!$B$2:$B$1648,A273,'Base 61x27'!$M$2:$M$1648,B273,'Base 61x27'!$L$2:$L$1648,C273)/SUMIFS('Base 61x27'!$N$2:$N$1648,'Base 61x27'!$B$2:$B$1648,A273,'Base 61x27'!$M$2:$M$1648,B273,'Base 61x27'!$L$2:$L$1648,C273)</x:f>
        <x:v>20.913461538461533</x:v>
      </x:c>
    </x:row>
    <x:row r="274">
      <x:c r="A274" s="10" t="s">
        <x:v>79</x:v>
      </x:c>
      <x:c r="B274" s="10" t="s">
        <x:v>165</x:v>
      </x:c>
      <x:c r="C274" s="10" t="s">
        <x:v>164</x:v>
      </x:c>
      <x:c r="D274" s="10" t="n">
        <x:f>SUMIFS('Base 61x27'!$U$2:$U$1648,'Base 61x27'!$B$2:$B$1648,A274,'Base 61x27'!$M$2:$M$1648,B274,'Base 61x27'!$L$2:$L$1648,C274)/SUMIFS('Base 61x27'!$N$2:$N$1648,'Base 61x27'!$B$2:$B$1648,A274,'Base 61x27'!$M$2:$M$1648,B274,'Base 61x27'!$L$2:$L$1648,C274)</x:f>
        <x:v>24.23076923076923</x:v>
      </x:c>
    </x:row>
    <x:row r="275">
      <x:c r="A275" s="10" t="s">
        <x:v>79</x:v>
      </x:c>
      <x:c r="B275" s="10" t="s">
        <x:v>165</x:v>
      </x:c>
      <x:c r="C275" s="10" t="s">
        <x:v>182</x:v>
      </x:c>
      <x:c r="D275" s="10" t="n">
        <x:f>SUMIFS('Base 61x27'!$U$2:$U$1648,'Base 61x27'!$B$2:$B$1648,A275,'Base 61x27'!$M$2:$M$1648,B275,'Base 61x27'!$L$2:$L$1648,C275)/SUMIFS('Base 61x27'!$N$2:$N$1648,'Base 61x27'!$B$2:$B$1648,A275,'Base 61x27'!$M$2:$M$1648,B275,'Base 61x27'!$L$2:$L$1648,C275)</x:f>
        <x:v>37.740384615384606</x:v>
      </x:c>
    </x:row>
    <x:row r="276">
      <x:c r="A276" s="10" t="s">
        <x:v>79</x:v>
      </x:c>
      <x:c r="B276" s="10" t="s">
        <x:v>255</x:v>
      </x:c>
      <x:c r="C276" s="10" t="s">
        <x:v>270</x:v>
      </x:c>
      <x:c r="D276" s="10" t="n">
        <x:f>SUMIFS('Base 61x27'!$U$2:$U$1648,'Base 61x27'!$B$2:$B$1648,A276,'Base 61x27'!$M$2:$M$1648,B276,'Base 61x27'!$L$2:$L$1648,C276)/SUMIFS('Base 61x27'!$N$2:$N$1648,'Base 61x27'!$B$2:$B$1648,A276,'Base 61x27'!$M$2:$M$1648,B276,'Base 61x27'!$L$2:$L$1648,C276)</x:f>
        <x:v>22.307692307692307</x:v>
      </x:c>
    </x:row>
    <x:row r="277">
      <x:c r="A277" s="10" t="s">
        <x:v>79</x:v>
      </x:c>
      <x:c r="B277" s="10" t="s">
        <x:v>255</x:v>
      </x:c>
      <x:c r="C277" s="10" t="s">
        <x:v>254</x:v>
      </x:c>
      <x:c r="D277" s="10" t="n">
        <x:f>SUMIFS('Base 61x27'!$U$2:$U$1648,'Base 61x27'!$B$2:$B$1648,A277,'Base 61x27'!$M$2:$M$1648,B277,'Base 61x27'!$L$2:$L$1648,C277)/SUMIFS('Base 61x27'!$N$2:$N$1648,'Base 61x27'!$B$2:$B$1648,A277,'Base 61x27'!$M$2:$M$1648,B277,'Base 61x27'!$L$2:$L$1648,C277)</x:f>
        <x:v>24.519230769230766</x:v>
      </x:c>
    </x:row>
    <x:row r="278">
      <x:c r="A278" s="10" t="s">
        <x:v>79</x:v>
      </x:c>
      <x:c r="B278" s="10" t="s">
        <x:v>255</x:v>
      </x:c>
      <x:c r="C278" s="10" t="s">
        <x:v>323</x:v>
      </x:c>
      <x:c r="D278" s="10" t="n">
        <x:f>SUMIFS('Base 61x27'!$U$2:$U$1648,'Base 61x27'!$B$2:$B$1648,A278,'Base 61x27'!$M$2:$M$1648,B278,'Base 61x27'!$L$2:$L$1648,C278)/SUMIFS('Base 61x27'!$N$2:$N$1648,'Base 61x27'!$B$2:$B$1648,A278,'Base 61x27'!$M$2:$M$1648,B278,'Base 61x27'!$L$2:$L$1648,C278)</x:f>
        <x:v>16.923076923076923</x:v>
      </x:c>
    </x:row>
    <x:row r="279">
      <x:c r="A279" s="10" t="s">
        <x:v>79</x:v>
      </x:c>
      <x:c r="B279" s="10" t="s">
        <x:v>255</x:v>
      </x:c>
      <x:c r="C279" s="10" t="s">
        <x:v>285</x:v>
      </x:c>
      <x:c r="D279" s="10" t="n">
        <x:f>SUMIFS('Base 61x27'!$U$2:$U$1648,'Base 61x27'!$B$2:$B$1648,A279,'Base 61x27'!$M$2:$M$1648,B279,'Base 61x27'!$L$2:$L$1648,C279)/SUMIFS('Base 61x27'!$N$2:$N$1648,'Base 61x27'!$B$2:$B$1648,A279,'Base 61x27'!$M$2:$M$1648,B279,'Base 61x27'!$L$2:$L$1648,C279)</x:f>
        <x:v>23.076923076923077</x:v>
      </x:c>
    </x:row>
    <x:row r="280">
      <x:c r="A280" s="10" t="s">
        <x:v>79</x:v>
      </x:c>
      <x:c r="B280" s="10" t="s">
        <x:v>120</x:v>
      </x:c>
      <x:c r="C280" s="10" t="s">
        <x:v>119</x:v>
      </x:c>
      <x:c r="D280" s="10" t="n">
        <x:f>SUMIFS('Base 61x27'!$U$2:$U$1648,'Base 61x27'!$B$2:$B$1648,A280,'Base 61x27'!$M$2:$M$1648,B280,'Base 61x27'!$L$2:$L$1648,C280)/SUMIFS('Base 61x27'!$N$2:$N$1648,'Base 61x27'!$B$2:$B$1648,A280,'Base 61x27'!$M$2:$M$1648,B280,'Base 61x27'!$L$2:$L$1648,C280)</x:f>
        <x:v>15.384615384615385</x:v>
      </x:c>
    </x:row>
    <x:row r="281">
      <x:c r="A281" s="10" t="s">
        <x:v>79</x:v>
      </x:c>
      <x:c r="B281" s="10" t="s">
        <x:v>56</x:v>
      </x:c>
      <x:c r="C281" s="10" t="s">
        <x:v>55</x:v>
      </x:c>
      <x:c r="D281" s="10" t="n">
        <x:f>SUMIFS('Base 61x27'!$U$2:$U$1648,'Base 61x27'!$B$2:$B$1648,A281,'Base 61x27'!$M$2:$M$1648,B281,'Base 61x27'!$L$2:$L$1648,C281)/SUMIFS('Base 61x27'!$N$2:$N$1648,'Base 61x27'!$B$2:$B$1648,A281,'Base 61x27'!$M$2:$M$1648,B281,'Base 61x27'!$L$2:$L$1648,C281)</x:f>
        <x:v>19.230769230769234</x:v>
      </x:c>
    </x:row>
    <x:row r="282">
      <x:c r="A282" s="10" t="s">
        <x:v>79</x:v>
      </x:c>
      <x:c r="B282" s="10" t="s">
        <x:v>56</x:v>
      </x:c>
      <x:c r="C282" s="10" t="s">
        <x:v>113</x:v>
      </x:c>
      <x:c r="D282" s="10" t="n">
        <x:f>SUMIFS('Base 61x27'!$U$2:$U$1648,'Base 61x27'!$B$2:$B$1648,A282,'Base 61x27'!$M$2:$M$1648,B282,'Base 61x27'!$L$2:$L$1648,C282)/SUMIFS('Base 61x27'!$N$2:$N$1648,'Base 61x27'!$B$2:$B$1648,A282,'Base 61x27'!$M$2:$M$1648,B282,'Base 61x27'!$L$2:$L$1648,C282)</x:f>
        <x:v>23.076923076923077</x:v>
      </x:c>
    </x:row>
    <x:row r="283">
      <x:c r="A283" s="10" t="s">
        <x:v>79</x:v>
      </x:c>
      <x:c r="B283" s="10" t="s">
        <x:v>124</x:v>
      </x:c>
      <x:c r="C283" s="10" t="s">
        <x:v>123</x:v>
      </x:c>
      <x:c r="D283" s="10" t="n">
        <x:f>SUMIFS('Base 61x27'!$U$2:$U$1648,'Base 61x27'!$B$2:$B$1648,A283,'Base 61x27'!$M$2:$M$1648,B283,'Base 61x27'!$L$2:$L$1648,C283)/SUMIFS('Base 61x27'!$N$2:$N$1648,'Base 61x27'!$B$2:$B$1648,A283,'Base 61x27'!$M$2:$M$1648,B283,'Base 61x27'!$L$2:$L$1648,C283)</x:f>
        <x:v>46.15384615384615</x:v>
      </x:c>
    </x:row>
    <x:row r="284">
      <x:c r="A284" s="10" t="s">
        <x:v>79</x:v>
      </x:c>
      <x:c r="B284" s="10" t="s">
        <x:v>124</x:v>
      </x:c>
      <x:c r="C284" s="10" t="s">
        <x:v>129</x:v>
      </x:c>
      <x:c r="D284" s="10" t="n">
        <x:f>SUMIFS('Base 61x27'!$U$2:$U$1648,'Base 61x27'!$B$2:$B$1648,A284,'Base 61x27'!$M$2:$M$1648,B284,'Base 61x27'!$L$2:$L$1648,C284)/SUMIFS('Base 61x27'!$N$2:$N$1648,'Base 61x27'!$B$2:$B$1648,A284,'Base 61x27'!$M$2:$M$1648,B284,'Base 61x27'!$L$2:$L$1648,C284)</x:f>
        <x:v>15.384615384615385</x:v>
      </x:c>
    </x:row>
    <x:row r="285">
      <x:c r="A285" s="10" t="s">
        <x:v>79</x:v>
      </x:c>
      <x:c r="B285" s="10" t="s">
        <x:v>340</x:v>
      </x:c>
      <x:c r="C285" s="10" t="s">
        <x:v>339</x:v>
      </x:c>
      <x:c r="D285" s="10" t="n">
        <x:f>SUMIFS('Base 61x27'!$U$2:$U$1648,'Base 61x27'!$B$2:$B$1648,A285,'Base 61x27'!$M$2:$M$1648,B285,'Base 61x27'!$L$2:$L$1648,C285)/SUMIFS('Base 61x27'!$N$2:$N$1648,'Base 61x27'!$B$2:$B$1648,A285,'Base 61x27'!$M$2:$M$1648,B285,'Base 61x27'!$L$2:$L$1648,C285)</x:f>
        <x:v>53.84615384615385</x:v>
      </x:c>
    </x:row>
    <x:row r="286">
      <x:c r="A286" s="10" t="s">
        <x:v>79</x:v>
      </x:c>
      <x:c r="B286" s="10" t="s">
        <x:v>340</x:v>
      </x:c>
      <x:c r="C286" s="10" t="s">
        <x:v>357</x:v>
      </x:c>
      <x:c r="D286" s="10" t="n">
        <x:f>SUMIFS('Base 61x27'!$U$2:$U$1648,'Base 61x27'!$B$2:$B$1648,A286,'Base 61x27'!$M$2:$M$1648,B286,'Base 61x27'!$L$2:$L$1648,C286)/SUMIFS('Base 61x27'!$N$2:$N$1648,'Base 61x27'!$B$2:$B$1648,A286,'Base 61x27'!$M$2:$M$1648,B286,'Base 61x27'!$L$2:$L$1648,C286)</x:f>
        <x:v>87.82051282051282</x:v>
      </x:c>
    </x:row>
    <x:row r="287">
      <x:c r="A287" s="10" t="s">
        <x:v>79</x:v>
      </x:c>
      <x:c r="B287" s="10" t="s">
        <x:v>340</x:v>
      </x:c>
      <x:c r="C287" s="10" t="s">
        <x:v>348</x:v>
      </x:c>
      <x:c r="D287" s="10" t="n">
        <x:f>SUMIFS('Base 61x27'!$U$2:$U$1648,'Base 61x27'!$B$2:$B$1648,A287,'Base 61x27'!$M$2:$M$1648,B287,'Base 61x27'!$L$2:$L$1648,C287)/SUMIFS('Base 61x27'!$N$2:$N$1648,'Base 61x27'!$B$2:$B$1648,A287,'Base 61x27'!$M$2:$M$1648,B287,'Base 61x27'!$L$2:$L$1648,C287)</x:f>
        <x:v>48.07692307692307</x:v>
      </x:c>
    </x:row>
    <x:row r="288">
      <x:c r="A288" s="10" t="s">
        <x:v>81</x:v>
      </x:c>
      <x:c r="B288" s="10" t="s">
        <x:v>246</x:v>
      </x:c>
      <x:c r="C288" s="10" t="s">
        <x:v>245</x:v>
      </x:c>
      <x:c r="D288" s="10" t="n">
        <x:f>SUMIFS('Base 61x27'!$U$2:$U$1648,'Base 61x27'!$B$2:$B$1648,A288,'Base 61x27'!$M$2:$M$1648,B288,'Base 61x27'!$L$2:$L$1648,C288)/SUMIFS('Base 61x27'!$N$2:$N$1648,'Base 61x27'!$B$2:$B$1648,A288,'Base 61x27'!$M$2:$M$1648,B288,'Base 61x27'!$L$2:$L$1648,C288)</x:f>
        <x:v>46.15384615384615</x:v>
      </x:c>
    </x:row>
    <x:row r="289">
      <x:c r="A289" s="10" t="s">
        <x:v>81</x:v>
      </x:c>
      <x:c r="B289" s="10" t="s">
        <x:v>246</x:v>
      </x:c>
      <x:c r="C289" s="10" t="s">
        <x:v>250</x:v>
      </x:c>
      <x:c r="D289" s="10" t="n">
        <x:f>SUMIFS('Base 61x27'!$U$2:$U$1648,'Base 61x27'!$B$2:$B$1648,A289,'Base 61x27'!$M$2:$M$1648,B289,'Base 61x27'!$L$2:$L$1648,C289)/SUMIFS('Base 61x27'!$N$2:$N$1648,'Base 61x27'!$B$2:$B$1648,A289,'Base 61x27'!$M$2:$M$1648,B289,'Base 61x27'!$L$2:$L$1648,C289)</x:f>
        <x:v>42.30769230769231</x:v>
      </x:c>
    </x:row>
    <x:row r="290">
      <x:c r="A290" s="10" t="s">
        <x:v>81</x:v>
      </x:c>
      <x:c r="B290" s="10" t="s">
        <x:v>236</x:v>
      </x:c>
      <x:c r="C290" s="10" t="s">
        <x:v>240</x:v>
      </x:c>
      <x:c r="D290" s="10" t="n">
        <x:f>SUMIFS('Base 61x27'!$U$2:$U$1648,'Base 61x27'!$B$2:$B$1648,A290,'Base 61x27'!$M$2:$M$1648,B290,'Base 61x27'!$L$2:$L$1648,C290)/SUMIFS('Base 61x27'!$N$2:$N$1648,'Base 61x27'!$B$2:$B$1648,A290,'Base 61x27'!$M$2:$M$1648,B290,'Base 61x27'!$L$2:$L$1648,C290)</x:f>
        <x:v>42.30769230769231</x:v>
      </x:c>
    </x:row>
    <x:row r="291">
      <x:c r="A291" s="10" t="s">
        <x:v>81</x:v>
      </x:c>
      <x:c r="B291" s="10" t="s">
        <x:v>236</x:v>
      </x:c>
      <x:c r="C291" s="10" t="s">
        <x:v>235</x:v>
      </x:c>
      <x:c r="D291" s="10" t="n">
        <x:f>SUMIFS('Base 61x27'!$U$2:$U$1648,'Base 61x27'!$B$2:$B$1648,A291,'Base 61x27'!$M$2:$M$1648,B291,'Base 61x27'!$L$2:$L$1648,C291)/SUMIFS('Base 61x27'!$N$2:$N$1648,'Base 61x27'!$B$2:$B$1648,A291,'Base 61x27'!$M$2:$M$1648,B291,'Base 61x27'!$L$2:$L$1648,C291)</x:f>
        <x:v>84.61538461538461</x:v>
      </x:c>
    </x:row>
    <x:row r="292">
      <x:c r="A292" s="10" t="s">
        <x:v>81</x:v>
      </x:c>
      <x:c r="B292" s="10" t="s">
        <x:v>134</x:v>
      </x:c>
      <x:c r="C292" s="10" t="s">
        <x:v>139</x:v>
      </x:c>
      <x:c r="D292" s="10" t="n">
        <x:f>SUMIFS('Base 61x27'!$U$2:$U$1648,'Base 61x27'!$B$2:$B$1648,A292,'Base 61x27'!$M$2:$M$1648,B292,'Base 61x27'!$L$2:$L$1648,C292)/SUMIFS('Base 61x27'!$N$2:$N$1648,'Base 61x27'!$B$2:$B$1648,A292,'Base 61x27'!$M$2:$M$1648,B292,'Base 61x27'!$L$2:$L$1648,C292)</x:f>
        <x:v>28.205128205128204</x:v>
      </x:c>
    </x:row>
    <x:row r="293">
      <x:c r="A293" s="10" t="s">
        <x:v>81</x:v>
      </x:c>
      <x:c r="B293" s="10" t="s">
        <x:v>134</x:v>
      </x:c>
      <x:c r="C293" s="10" t="s">
        <x:v>133</x:v>
      </x:c>
      <x:c r="D293" s="10" t="n">
        <x:f>SUMIFS('Base 61x27'!$U$2:$U$1648,'Base 61x27'!$B$2:$B$1648,A293,'Base 61x27'!$M$2:$M$1648,B293,'Base 61x27'!$L$2:$L$1648,C293)/SUMIFS('Base 61x27'!$N$2:$N$1648,'Base 61x27'!$B$2:$B$1648,A293,'Base 61x27'!$M$2:$M$1648,B293,'Base 61x27'!$L$2:$L$1648,C293)</x:f>
        <x:v>38.46153846153847</x:v>
      </x:c>
    </x:row>
    <x:row r="294">
      <x:c r="A294" s="10" t="s">
        <x:v>81</x:v>
      </x:c>
      <x:c r="B294" s="10" t="s">
        <x:v>134</x:v>
      </x:c>
      <x:c r="C294" s="10" t="s">
        <x:v>153</x:v>
      </x:c>
      <x:c r="D294" s="10" t="n">
        <x:f>SUMIFS('Base 61x27'!$U$2:$U$1648,'Base 61x27'!$B$2:$B$1648,A294,'Base 61x27'!$M$2:$M$1648,B294,'Base 61x27'!$L$2:$L$1648,C294)/SUMIFS('Base 61x27'!$N$2:$N$1648,'Base 61x27'!$B$2:$B$1648,A294,'Base 61x27'!$M$2:$M$1648,B294,'Base 61x27'!$L$2:$L$1648,C294)</x:f>
        <x:v>39.743589743589745</x:v>
      </x:c>
    </x:row>
    <x:row r="295">
      <x:c r="A295" s="10" t="s">
        <x:v>81</x:v>
      </x:c>
      <x:c r="B295" s="10" t="s">
        <x:v>165</x:v>
      </x:c>
      <x:c r="C295" s="10" t="s">
        <x:v>210</x:v>
      </x:c>
      <x:c r="D295" s="10" t="n">
        <x:f>SUMIFS('Base 61x27'!$U$2:$U$1648,'Base 61x27'!$B$2:$B$1648,A295,'Base 61x27'!$M$2:$M$1648,B295,'Base 61x27'!$L$2:$L$1648,C295)/SUMIFS('Base 61x27'!$N$2:$N$1648,'Base 61x27'!$B$2:$B$1648,A295,'Base 61x27'!$M$2:$M$1648,B295,'Base 61x27'!$L$2:$L$1648,C295)</x:f>
        <x:v>23.07692307692307</x:v>
      </x:c>
    </x:row>
    <x:row r="296">
      <x:c r="A296" s="10" t="s">
        <x:v>81</x:v>
      </x:c>
      <x:c r="B296" s="10" t="s">
        <x:v>165</x:v>
      </x:c>
      <x:c r="C296" s="10" t="s">
        <x:v>164</x:v>
      </x:c>
      <x:c r="D296" s="10" t="n">
        <x:f>SUMIFS('Base 61x27'!$U$2:$U$1648,'Base 61x27'!$B$2:$B$1648,A296,'Base 61x27'!$M$2:$M$1648,B296,'Base 61x27'!$L$2:$L$1648,C296)/SUMIFS('Base 61x27'!$N$2:$N$1648,'Base 61x27'!$B$2:$B$1648,A296,'Base 61x27'!$M$2:$M$1648,B296,'Base 61x27'!$L$2:$L$1648,C296)</x:f>
        <x:v>36.15384615384616</x:v>
      </x:c>
    </x:row>
    <x:row r="297">
      <x:c r="A297" s="10" t="s">
        <x:v>81</x:v>
      </x:c>
      <x:c r="B297" s="10" t="s">
        <x:v>165</x:v>
      </x:c>
      <x:c r="C297" s="10" t="s">
        <x:v>182</x:v>
      </x:c>
      <x:c r="D297" s="10" t="n">
        <x:f>SUMIFS('Base 61x27'!$U$2:$U$1648,'Base 61x27'!$B$2:$B$1648,A297,'Base 61x27'!$M$2:$M$1648,B297,'Base 61x27'!$L$2:$L$1648,C297)/SUMIFS('Base 61x27'!$N$2:$N$1648,'Base 61x27'!$B$2:$B$1648,A297,'Base 61x27'!$M$2:$M$1648,B297,'Base 61x27'!$L$2:$L$1648,C297)</x:f>
        <x:v>40.38461538461537</x:v>
      </x:c>
    </x:row>
    <x:row r="298">
      <x:c r="A298" s="10" t="s">
        <x:v>81</x:v>
      </x:c>
      <x:c r="B298" s="10" t="s">
        <x:v>255</x:v>
      </x:c>
      <x:c r="C298" s="10" t="s">
        <x:v>270</x:v>
      </x:c>
      <x:c r="D298" s="10" t="n">
        <x:f>SUMIFS('Base 61x27'!$U$2:$U$1648,'Base 61x27'!$B$2:$B$1648,A298,'Base 61x27'!$M$2:$M$1648,B298,'Base 61x27'!$L$2:$L$1648,C298)/SUMIFS('Base 61x27'!$N$2:$N$1648,'Base 61x27'!$B$2:$B$1648,A298,'Base 61x27'!$M$2:$M$1648,B298,'Base 61x27'!$L$2:$L$1648,C298)</x:f>
        <x:v>18.46153846153846</x:v>
      </x:c>
    </x:row>
    <x:row r="299">
      <x:c r="A299" s="10" t="s">
        <x:v>81</x:v>
      </x:c>
      <x:c r="B299" s="10" t="s">
        <x:v>255</x:v>
      </x:c>
      <x:c r="C299" s="10" t="s">
        <x:v>254</x:v>
      </x:c>
      <x:c r="D299" s="10" t="n">
        <x:f>SUMIFS('Base 61x27'!$U$2:$U$1648,'Base 61x27'!$B$2:$B$1648,A299,'Base 61x27'!$M$2:$M$1648,B299,'Base 61x27'!$L$2:$L$1648,C299)/SUMIFS('Base 61x27'!$N$2:$N$1648,'Base 61x27'!$B$2:$B$1648,A299,'Base 61x27'!$M$2:$M$1648,B299,'Base 61x27'!$L$2:$L$1648,C299)</x:f>
        <x:v>2.8846153846153846</x:v>
      </x:c>
    </x:row>
    <x:row r="300">
      <x:c r="A300" s="10" t="s">
        <x:v>81</x:v>
      </x:c>
      <x:c r="B300" s="10" t="s">
        <x:v>255</x:v>
      </x:c>
      <x:c r="C300" s="10" t="s">
        <x:v>323</x:v>
      </x:c>
      <x:c r="D300" s="10" t="n">
        <x:f>SUMIFS('Base 61x27'!$U$2:$U$1648,'Base 61x27'!$B$2:$B$1648,A300,'Base 61x27'!$M$2:$M$1648,B300,'Base 61x27'!$L$2:$L$1648,C300)/SUMIFS('Base 61x27'!$N$2:$N$1648,'Base 61x27'!$B$2:$B$1648,A300,'Base 61x27'!$M$2:$M$1648,B300,'Base 61x27'!$L$2:$L$1648,C300)</x:f>
        <x:v>13.076923076923077</x:v>
      </x:c>
    </x:row>
    <x:row r="301">
      <x:c r="A301" s="10" t="s">
        <x:v>81</x:v>
      </x:c>
      <x:c r="B301" s="10" t="s">
        <x:v>255</x:v>
      </x:c>
      <x:c r="C301" s="10" t="s">
        <x:v>285</x:v>
      </x:c>
      <x:c r="D301" s="10" t="n">
        <x:f>SUMIFS('Base 61x27'!$U$2:$U$1648,'Base 61x27'!$B$2:$B$1648,A301,'Base 61x27'!$M$2:$M$1648,B301,'Base 61x27'!$L$2:$L$1648,C301)/SUMIFS('Base 61x27'!$N$2:$N$1648,'Base 61x27'!$B$2:$B$1648,A301,'Base 61x27'!$M$2:$M$1648,B301,'Base 61x27'!$L$2:$L$1648,C301)</x:f>
        <x:v>35.8974358974359</x:v>
      </x:c>
    </x:row>
    <x:row r="302">
      <x:c r="A302" s="10" t="s">
        <x:v>81</x:v>
      </x:c>
      <x:c r="B302" s="10" t="s">
        <x:v>120</x:v>
      </x:c>
      <x:c r="C302" s="10" t="s">
        <x:v>119</x:v>
      </x:c>
      <x:c r="D302" s="10" t="n">
        <x:f>SUMIFS('Base 61x27'!$U$2:$U$1648,'Base 61x27'!$B$2:$B$1648,A302,'Base 61x27'!$M$2:$M$1648,B302,'Base 61x27'!$L$2:$L$1648,C302)/SUMIFS('Base 61x27'!$N$2:$N$1648,'Base 61x27'!$B$2:$B$1648,A302,'Base 61x27'!$M$2:$M$1648,B302,'Base 61x27'!$L$2:$L$1648,C302)</x:f>
        <x:v>26.923076923076923</x:v>
      </x:c>
    </x:row>
    <x:row r="303">
      <x:c r="A303" s="10" t="s">
        <x:v>81</x:v>
      </x:c>
      <x:c r="B303" s="10" t="s">
        <x:v>56</x:v>
      </x:c>
      <x:c r="C303" s="10" t="s">
        <x:v>55</x:v>
      </x:c>
      <x:c r="D303" s="10" t="n">
        <x:f>SUMIFS('Base 61x27'!$U$2:$U$1648,'Base 61x27'!$B$2:$B$1648,A303,'Base 61x27'!$M$2:$M$1648,B303,'Base 61x27'!$L$2:$L$1648,C303)/SUMIFS('Base 61x27'!$N$2:$N$1648,'Base 61x27'!$B$2:$B$1648,A303,'Base 61x27'!$M$2:$M$1648,B303,'Base 61x27'!$L$2:$L$1648,C303)</x:f>
        <x:v>1.9230769230769231</x:v>
      </x:c>
    </x:row>
    <x:row r="304">
      <x:c r="A304" s="10" t="s">
        <x:v>81</x:v>
      </x:c>
      <x:c r="B304" s="10" t="s">
        <x:v>56</x:v>
      </x:c>
      <x:c r="C304" s="10" t="s">
        <x:v>113</x:v>
      </x:c>
      <x:c r="D304" s="10" t="n">
        <x:f>SUMIFS('Base 61x27'!$U$2:$U$1648,'Base 61x27'!$B$2:$B$1648,A304,'Base 61x27'!$M$2:$M$1648,B304,'Base 61x27'!$L$2:$L$1648,C304)/SUMIFS('Base 61x27'!$N$2:$N$1648,'Base 61x27'!$B$2:$B$1648,A304,'Base 61x27'!$M$2:$M$1648,B304,'Base 61x27'!$L$2:$L$1648,C304)</x:f>
        <x:v>26.923076923076923</x:v>
      </x:c>
    </x:row>
    <x:row r="305">
      <x:c r="A305" s="10" t="s">
        <x:v>81</x:v>
      </x:c>
      <x:c r="B305" s="10" t="s">
        <x:v>124</x:v>
      </x:c>
      <x:c r="C305" s="10" t="s">
        <x:v>123</x:v>
      </x:c>
      <x:c r="D305" s="10" t="n">
        <x:f>SUMIFS('Base 61x27'!$U$2:$U$1648,'Base 61x27'!$B$2:$B$1648,A305,'Base 61x27'!$M$2:$M$1648,B305,'Base 61x27'!$L$2:$L$1648,C305)/SUMIFS('Base 61x27'!$N$2:$N$1648,'Base 61x27'!$B$2:$B$1648,A305,'Base 61x27'!$M$2:$M$1648,B305,'Base 61x27'!$L$2:$L$1648,C305)</x:f>
        <x:v>3.8461538461538463</x:v>
      </x:c>
    </x:row>
    <x:row r="306">
      <x:c r="A306" s="10" t="s">
        <x:v>81</x:v>
      </x:c>
      <x:c r="B306" s="10" t="s">
        <x:v>124</x:v>
      </x:c>
      <x:c r="C306" s="10" t="s">
        <x:v>129</x:v>
      </x:c>
      <x:c r="D306" s="10" t="n">
        <x:f>SUMIFS('Base 61x27'!$U$2:$U$1648,'Base 61x27'!$B$2:$B$1648,A306,'Base 61x27'!$M$2:$M$1648,B306,'Base 61x27'!$L$2:$L$1648,C306)/SUMIFS('Base 61x27'!$N$2:$N$1648,'Base 61x27'!$B$2:$B$1648,A306,'Base 61x27'!$M$2:$M$1648,B306,'Base 61x27'!$L$2:$L$1648,C306)</x:f>
        <x:v>7.6923076923076925</x:v>
      </x:c>
    </x:row>
    <x:row r="307">
      <x:c r="A307" s="10" t="s">
        <x:v>81</x:v>
      </x:c>
      <x:c r="B307" s="10" t="s">
        <x:v>340</x:v>
      </x:c>
      <x:c r="C307" s="10" t="s">
        <x:v>339</x:v>
      </x:c>
      <x:c r="D307" s="10" t="n">
        <x:f>SUMIFS('Base 61x27'!$U$2:$U$1648,'Base 61x27'!$B$2:$B$1648,A307,'Base 61x27'!$M$2:$M$1648,B307,'Base 61x27'!$L$2:$L$1648,C307)/SUMIFS('Base 61x27'!$N$2:$N$1648,'Base 61x27'!$B$2:$B$1648,A307,'Base 61x27'!$M$2:$M$1648,B307,'Base 61x27'!$L$2:$L$1648,C307)</x:f>
        <x:v>26.923076923076923</x:v>
      </x:c>
    </x:row>
    <x:row r="308">
      <x:c r="A308" s="10" t="s">
        <x:v>81</x:v>
      </x:c>
      <x:c r="B308" s="10" t="s">
        <x:v>340</x:v>
      </x:c>
      <x:c r="C308" s="10" t="s">
        <x:v>357</x:v>
      </x:c>
      <x:c r="D308" s="10" t="n">
        <x:f>SUMIFS('Base 61x27'!$U$2:$U$1648,'Base 61x27'!$B$2:$B$1648,A308,'Base 61x27'!$M$2:$M$1648,B308,'Base 61x27'!$L$2:$L$1648,C308)/SUMIFS('Base 61x27'!$N$2:$N$1648,'Base 61x27'!$B$2:$B$1648,A308,'Base 61x27'!$M$2:$M$1648,B308,'Base 61x27'!$L$2:$L$1648,C308)</x:f>
        <x:v>43.589743589743584</x:v>
      </x:c>
    </x:row>
    <x:row r="309">
      <x:c r="A309" s="10" t="s">
        <x:v>81</x:v>
      </x:c>
      <x:c r="B309" s="10" t="s">
        <x:v>340</x:v>
      </x:c>
      <x:c r="C309" s="10" t="s">
        <x:v>348</x:v>
      </x:c>
      <x:c r="D309" s="10" t="n">
        <x:f>SUMIFS('Base 61x27'!$U$2:$U$1648,'Base 61x27'!$B$2:$B$1648,A309,'Base 61x27'!$M$2:$M$1648,B309,'Base 61x27'!$L$2:$L$1648,C309)/SUMIFS('Base 61x27'!$N$2:$N$1648,'Base 61x27'!$B$2:$B$1648,A309,'Base 61x27'!$M$2:$M$1648,B309,'Base 61x27'!$L$2:$L$1648,C309)</x:f>
        <x:v>38.46153846153847</x:v>
      </x:c>
    </x:row>
    <x:row r="310">
      <x:c r="A310" s="10" t="s">
        <x:v>83</x:v>
      </x:c>
      <x:c r="B310" s="10" t="s">
        <x:v>246</x:v>
      </x:c>
      <x:c r="C310" s="10" t="s">
        <x:v>245</x:v>
      </x:c>
      <x:c r="D310" s="10" t="n">
        <x:f>SUMIFS('Base 61x27'!$U$2:$U$1648,'Base 61x27'!$B$2:$B$1648,A310,'Base 61x27'!$M$2:$M$1648,B310,'Base 61x27'!$L$2:$L$1648,C310)/SUMIFS('Base 61x27'!$N$2:$N$1648,'Base 61x27'!$B$2:$B$1648,A310,'Base 61x27'!$M$2:$M$1648,B310,'Base 61x27'!$L$2:$L$1648,C310)</x:f>
        <x:v>73.07692307692307</x:v>
      </x:c>
    </x:row>
    <x:row r="311">
      <x:c r="A311" s="10" t="s">
        <x:v>83</x:v>
      </x:c>
      <x:c r="B311" s="10" t="s">
        <x:v>246</x:v>
      </x:c>
      <x:c r="C311" s="10" t="s">
        <x:v>250</x:v>
      </x:c>
      <x:c r="D311" s="10" t="n">
        <x:f>SUMIFS('Base 61x27'!$U$2:$U$1648,'Base 61x27'!$B$2:$B$1648,A311,'Base 61x27'!$M$2:$M$1648,B311,'Base 61x27'!$L$2:$L$1648,C311)/SUMIFS('Base 61x27'!$N$2:$N$1648,'Base 61x27'!$B$2:$B$1648,A311,'Base 61x27'!$M$2:$M$1648,B311,'Base 61x27'!$L$2:$L$1648,C311)</x:f>
        <x:v>50</x:v>
      </x:c>
    </x:row>
    <x:row r="312">
      <x:c r="A312" s="10" t="s">
        <x:v>83</x:v>
      </x:c>
      <x:c r="B312" s="10" t="s">
        <x:v>236</x:v>
      </x:c>
      <x:c r="C312" s="10" t="s">
        <x:v>240</x:v>
      </x:c>
      <x:c r="D312" s="10" t="n">
        <x:f>SUMIFS('Base 61x27'!$U$2:$U$1648,'Base 61x27'!$B$2:$B$1648,A312,'Base 61x27'!$M$2:$M$1648,B312,'Base 61x27'!$L$2:$L$1648,C312)/SUMIFS('Base 61x27'!$N$2:$N$1648,'Base 61x27'!$B$2:$B$1648,A312,'Base 61x27'!$M$2:$M$1648,B312,'Base 61x27'!$L$2:$L$1648,C312)</x:f>
        <x:v>100</x:v>
      </x:c>
    </x:row>
    <x:row r="313">
      <x:c r="A313" s="10" t="s">
        <x:v>83</x:v>
      </x:c>
      <x:c r="B313" s="10" t="s">
        <x:v>236</x:v>
      </x:c>
      <x:c r="C313" s="10" t="s">
        <x:v>235</x:v>
      </x:c>
      <x:c r="D313" s="10" t="n">
        <x:f>SUMIFS('Base 61x27'!$U$2:$U$1648,'Base 61x27'!$B$2:$B$1648,A313,'Base 61x27'!$M$2:$M$1648,B313,'Base 61x27'!$L$2:$L$1648,C313)/SUMIFS('Base 61x27'!$N$2:$N$1648,'Base 61x27'!$B$2:$B$1648,A313,'Base 61x27'!$M$2:$M$1648,B313,'Base 61x27'!$L$2:$L$1648,C313)</x:f>
        <x:v>100</x:v>
      </x:c>
    </x:row>
    <x:row r="314">
      <x:c r="A314" s="10" t="s">
        <x:v>83</x:v>
      </x:c>
      <x:c r="B314" s="10" t="s">
        <x:v>134</x:v>
      </x:c>
      <x:c r="C314" s="10" t="s">
        <x:v>139</x:v>
      </x:c>
      <x:c r="D314" s="10" t="n">
        <x:f>SUMIFS('Base 61x27'!$U$2:$U$1648,'Base 61x27'!$B$2:$B$1648,A314,'Base 61x27'!$M$2:$M$1648,B314,'Base 61x27'!$L$2:$L$1648,C314)/SUMIFS('Base 61x27'!$N$2:$N$1648,'Base 61x27'!$B$2:$B$1648,A314,'Base 61x27'!$M$2:$M$1648,B314,'Base 61x27'!$L$2:$L$1648,C314)</x:f>
        <x:v>92.94871794871796</x:v>
      </x:c>
    </x:row>
    <x:row r="315">
      <x:c r="A315" s="10" t="s">
        <x:v>83</x:v>
      </x:c>
      <x:c r="B315" s="10" t="s">
        <x:v>134</x:v>
      </x:c>
      <x:c r="C315" s="10" t="s">
        <x:v>133</x:v>
      </x:c>
      <x:c r="D315" s="10" t="n">
        <x:f>SUMIFS('Base 61x27'!$U$2:$U$1648,'Base 61x27'!$B$2:$B$1648,A315,'Base 61x27'!$M$2:$M$1648,B315,'Base 61x27'!$L$2:$L$1648,C315)/SUMIFS('Base 61x27'!$N$2:$N$1648,'Base 61x27'!$B$2:$B$1648,A315,'Base 61x27'!$M$2:$M$1648,B315,'Base 61x27'!$L$2:$L$1648,C315)</x:f>
        <x:v>96.15384615384615</x:v>
      </x:c>
    </x:row>
    <x:row r="316">
      <x:c r="A316" s="10" t="s">
        <x:v>83</x:v>
      </x:c>
      <x:c r="B316" s="10" t="s">
        <x:v>134</x:v>
      </x:c>
      <x:c r="C316" s="10" t="s">
        <x:v>153</x:v>
      </x:c>
      <x:c r="D316" s="10" t="n">
        <x:f>SUMIFS('Base 61x27'!$U$2:$U$1648,'Base 61x27'!$B$2:$B$1648,A316,'Base 61x27'!$M$2:$M$1648,B316,'Base 61x27'!$L$2:$L$1648,C316)/SUMIFS('Base 61x27'!$N$2:$N$1648,'Base 61x27'!$B$2:$B$1648,A316,'Base 61x27'!$M$2:$M$1648,B316,'Base 61x27'!$L$2:$L$1648,C316)</x:f>
        <x:v>78.2051282051282</x:v>
      </x:c>
    </x:row>
    <x:row r="317">
      <x:c r="A317" s="10" t="s">
        <x:v>83</x:v>
      </x:c>
      <x:c r="B317" s="10" t="s">
        <x:v>165</x:v>
      </x:c>
      <x:c r="C317" s="10" t="s">
        <x:v>210</x:v>
      </x:c>
      <x:c r="D317" s="10" t="n">
        <x:f>SUMIFS('Base 61x27'!$U$2:$U$1648,'Base 61x27'!$B$2:$B$1648,A317,'Base 61x27'!$M$2:$M$1648,B317,'Base 61x27'!$L$2:$L$1648,C317)/SUMIFS('Base 61x27'!$N$2:$N$1648,'Base 61x27'!$B$2:$B$1648,A317,'Base 61x27'!$M$2:$M$1648,B317,'Base 61x27'!$L$2:$L$1648,C317)</x:f>
        <x:v>46.634615384615365</x:v>
      </x:c>
    </x:row>
    <x:row r="318">
      <x:c r="A318" s="10" t="s">
        <x:v>83</x:v>
      </x:c>
      <x:c r="B318" s="10" t="s">
        <x:v>165</x:v>
      </x:c>
      <x:c r="C318" s="10" t="s">
        <x:v>164</x:v>
      </x:c>
      <x:c r="D318" s="10" t="n">
        <x:f>SUMIFS('Base 61x27'!$U$2:$U$1648,'Base 61x27'!$B$2:$B$1648,A318,'Base 61x27'!$M$2:$M$1648,B318,'Base 61x27'!$L$2:$L$1648,C318)/SUMIFS('Base 61x27'!$N$2:$N$1648,'Base 61x27'!$B$2:$B$1648,A318,'Base 61x27'!$M$2:$M$1648,B318,'Base 61x27'!$L$2:$L$1648,C318)</x:f>
        <x:v>75.38461538461539</x:v>
      </x:c>
    </x:row>
    <x:row r="319">
      <x:c r="A319" s="10" t="s">
        <x:v>83</x:v>
      </x:c>
      <x:c r="B319" s="10" t="s">
        <x:v>165</x:v>
      </x:c>
      <x:c r="C319" s="10" t="s">
        <x:v>182</x:v>
      </x:c>
      <x:c r="D319" s="10" t="n">
        <x:f>SUMIFS('Base 61x27'!$U$2:$U$1648,'Base 61x27'!$B$2:$B$1648,A319,'Base 61x27'!$M$2:$M$1648,B319,'Base 61x27'!$L$2:$L$1648,C319)/SUMIFS('Base 61x27'!$N$2:$N$1648,'Base 61x27'!$B$2:$B$1648,A319,'Base 61x27'!$M$2:$M$1648,B319,'Base 61x27'!$L$2:$L$1648,C319)</x:f>
        <x:v>60.576923076923066</x:v>
      </x:c>
    </x:row>
    <x:row r="320">
      <x:c r="A320" s="10" t="s">
        <x:v>83</x:v>
      </x:c>
      <x:c r="B320" s="10" t="s">
        <x:v>255</x:v>
      </x:c>
      <x:c r="C320" s="10" t="s">
        <x:v>270</x:v>
      </x:c>
      <x:c r="D320" s="10" t="n">
        <x:f>SUMIFS('Base 61x27'!$U$2:$U$1648,'Base 61x27'!$B$2:$B$1648,A320,'Base 61x27'!$M$2:$M$1648,B320,'Base 61x27'!$L$2:$L$1648,C320)/SUMIFS('Base 61x27'!$N$2:$N$1648,'Base 61x27'!$B$2:$B$1648,A320,'Base 61x27'!$M$2:$M$1648,B320,'Base 61x27'!$L$2:$L$1648,C320)</x:f>
        <x:v>64.61538461538461</x:v>
      </x:c>
    </x:row>
    <x:row r="321">
      <x:c r="A321" s="10" t="s">
        <x:v>83</x:v>
      </x:c>
      <x:c r="B321" s="10" t="s">
        <x:v>255</x:v>
      </x:c>
      <x:c r="C321" s="10" t="s">
        <x:v>254</x:v>
      </x:c>
      <x:c r="D321" s="10" t="n">
        <x:f>SUMIFS('Base 61x27'!$U$2:$U$1648,'Base 61x27'!$B$2:$B$1648,A321,'Base 61x27'!$M$2:$M$1648,B321,'Base 61x27'!$L$2:$L$1648,C321)/SUMIFS('Base 61x27'!$N$2:$N$1648,'Base 61x27'!$B$2:$B$1648,A321,'Base 61x27'!$M$2:$M$1648,B321,'Base 61x27'!$L$2:$L$1648,C321)</x:f>
        <x:v>67.3076923076923</x:v>
      </x:c>
    </x:row>
    <x:row r="322">
      <x:c r="A322" s="10" t="s">
        <x:v>83</x:v>
      </x:c>
      <x:c r="B322" s="10" t="s">
        <x:v>255</x:v>
      </x:c>
      <x:c r="C322" s="10" t="s">
        <x:v>323</x:v>
      </x:c>
      <x:c r="D322" s="10" t="n">
        <x:f>SUMIFS('Base 61x27'!$U$2:$U$1648,'Base 61x27'!$B$2:$B$1648,A322,'Base 61x27'!$M$2:$M$1648,B322,'Base 61x27'!$L$2:$L$1648,C322)/SUMIFS('Base 61x27'!$N$2:$N$1648,'Base 61x27'!$B$2:$B$1648,A322,'Base 61x27'!$M$2:$M$1648,B322,'Base 61x27'!$L$2:$L$1648,C322)</x:f>
        <x:v>80</x:v>
      </x:c>
    </x:row>
    <x:row r="323">
      <x:c r="A323" s="10" t="s">
        <x:v>83</x:v>
      </x:c>
      <x:c r="B323" s="10" t="s">
        <x:v>255</x:v>
      </x:c>
      <x:c r="C323" s="10" t="s">
        <x:v>285</x:v>
      </x:c>
      <x:c r="D323" s="10" t="n">
        <x:f>SUMIFS('Base 61x27'!$U$2:$U$1648,'Base 61x27'!$B$2:$B$1648,A323,'Base 61x27'!$M$2:$M$1648,B323,'Base 61x27'!$L$2:$L$1648,C323)/SUMIFS('Base 61x27'!$N$2:$N$1648,'Base 61x27'!$B$2:$B$1648,A323,'Base 61x27'!$M$2:$M$1648,B323,'Base 61x27'!$L$2:$L$1648,C323)</x:f>
        <x:v>65.38461538461537</x:v>
      </x:c>
    </x:row>
    <x:row r="324">
      <x:c r="A324" s="10" t="s">
        <x:v>83</x:v>
      </x:c>
      <x:c r="B324" s="10" t="s">
        <x:v>120</x:v>
      </x:c>
      <x:c r="C324" s="10" t="s">
        <x:v>119</x:v>
      </x:c>
      <x:c r="D324" s="10" t="n">
        <x:f>SUMIFS('Base 61x27'!$U$2:$U$1648,'Base 61x27'!$B$2:$B$1648,A324,'Base 61x27'!$M$2:$M$1648,B324,'Base 61x27'!$L$2:$L$1648,C324)/SUMIFS('Base 61x27'!$N$2:$N$1648,'Base 61x27'!$B$2:$B$1648,A324,'Base 61x27'!$M$2:$M$1648,B324,'Base 61x27'!$L$2:$L$1648,C324)</x:f>
        <x:v>100</x:v>
      </x:c>
    </x:row>
    <x:row r="325">
      <x:c r="A325" s="10" t="s">
        <x:v>83</x:v>
      </x:c>
      <x:c r="B325" s="10" t="s">
        <x:v>56</x:v>
      </x:c>
      <x:c r="C325" s="10" t="s">
        <x:v>55</x:v>
      </x:c>
      <x:c r="D325" s="10" t="n">
        <x:f>SUMIFS('Base 61x27'!$U$2:$U$1648,'Base 61x27'!$B$2:$B$1648,A325,'Base 61x27'!$M$2:$M$1648,B325,'Base 61x27'!$L$2:$L$1648,C325)/SUMIFS('Base 61x27'!$N$2:$N$1648,'Base 61x27'!$B$2:$B$1648,A325,'Base 61x27'!$M$2:$M$1648,B325,'Base 61x27'!$L$2:$L$1648,C325)</x:f>
        <x:v>69.23076923076923</x:v>
      </x:c>
    </x:row>
    <x:row r="326">
      <x:c r="A326" s="10" t="s">
        <x:v>83</x:v>
      </x:c>
      <x:c r="B326" s="10" t="s">
        <x:v>56</x:v>
      </x:c>
      <x:c r="C326" s="10" t="s">
        <x:v>113</x:v>
      </x:c>
      <x:c r="D326" s="10" t="n">
        <x:f>SUMIFS('Base 61x27'!$U$2:$U$1648,'Base 61x27'!$B$2:$B$1648,A326,'Base 61x27'!$M$2:$M$1648,B326,'Base 61x27'!$L$2:$L$1648,C326)/SUMIFS('Base 61x27'!$N$2:$N$1648,'Base 61x27'!$B$2:$B$1648,A326,'Base 61x27'!$M$2:$M$1648,B326,'Base 61x27'!$L$2:$L$1648,C326)</x:f>
        <x:v>65.38461538461539</x:v>
      </x:c>
    </x:row>
    <x:row r="327">
      <x:c r="A327" s="10" t="s">
        <x:v>83</x:v>
      </x:c>
      <x:c r="B327" s="10" t="s">
        <x:v>124</x:v>
      </x:c>
      <x:c r="C327" s="10" t="s">
        <x:v>123</x:v>
      </x:c>
      <x:c r="D327" s="10" t="n">
        <x:f>SUMIFS('Base 61x27'!$U$2:$U$1648,'Base 61x27'!$B$2:$B$1648,A327,'Base 61x27'!$M$2:$M$1648,B327,'Base 61x27'!$L$2:$L$1648,C327)/SUMIFS('Base 61x27'!$N$2:$N$1648,'Base 61x27'!$B$2:$B$1648,A327,'Base 61x27'!$M$2:$M$1648,B327,'Base 61x27'!$L$2:$L$1648,C327)</x:f>
        <x:v>92.3076923076923</x:v>
      </x:c>
    </x:row>
    <x:row r="328">
      <x:c r="A328" s="10" t="s">
        <x:v>83</x:v>
      </x:c>
      <x:c r="B328" s="10" t="s">
        <x:v>124</x:v>
      </x:c>
      <x:c r="C328" s="10" t="s">
        <x:v>129</x:v>
      </x:c>
      <x:c r="D328" s="10" t="n">
        <x:f>SUMIFS('Base 61x27'!$U$2:$U$1648,'Base 61x27'!$B$2:$B$1648,A328,'Base 61x27'!$M$2:$M$1648,B328,'Base 61x27'!$L$2:$L$1648,C328)/SUMIFS('Base 61x27'!$N$2:$N$1648,'Base 61x27'!$B$2:$B$1648,A328,'Base 61x27'!$M$2:$M$1648,B328,'Base 61x27'!$L$2:$L$1648,C328)</x:f>
        <x:v>84.61538461538461</x:v>
      </x:c>
    </x:row>
    <x:row r="329">
      <x:c r="A329" s="10" t="s">
        <x:v>83</x:v>
      </x:c>
      <x:c r="B329" s="10" t="s">
        <x:v>340</x:v>
      </x:c>
      <x:c r="C329" s="10" t="s">
        <x:v>339</x:v>
      </x:c>
      <x:c r="D329" s="10" t="n">
        <x:f>SUMIFS('Base 61x27'!$U$2:$U$1648,'Base 61x27'!$B$2:$B$1648,A329,'Base 61x27'!$M$2:$M$1648,B329,'Base 61x27'!$L$2:$L$1648,C329)/SUMIFS('Base 61x27'!$N$2:$N$1648,'Base 61x27'!$B$2:$B$1648,A329,'Base 61x27'!$M$2:$M$1648,B329,'Base 61x27'!$L$2:$L$1648,C329)</x:f>
        <x:v>48.07692307692307</x:v>
      </x:c>
    </x:row>
    <x:row r="330">
      <x:c r="A330" s="10" t="s">
        <x:v>83</x:v>
      </x:c>
      <x:c r="B330" s="10" t="s">
        <x:v>340</x:v>
      </x:c>
      <x:c r="C330" s="10" t="s">
        <x:v>357</x:v>
      </x:c>
      <x:c r="D330" s="10" t="n">
        <x:f>SUMIFS('Base 61x27'!$U$2:$U$1648,'Base 61x27'!$B$2:$B$1648,A330,'Base 61x27'!$M$2:$M$1648,B330,'Base 61x27'!$L$2:$L$1648,C330)/SUMIFS('Base 61x27'!$N$2:$N$1648,'Base 61x27'!$B$2:$B$1648,A330,'Base 61x27'!$M$2:$M$1648,B330,'Base 61x27'!$L$2:$L$1648,C330)</x:f>
        <x:v>35.89743589743589</x:v>
      </x:c>
    </x:row>
    <x:row r="331">
      <x:c r="A331" s="10" t="s">
        <x:v>83</x:v>
      </x:c>
      <x:c r="B331" s="10" t="s">
        <x:v>340</x:v>
      </x:c>
      <x:c r="C331" s="10" t="s">
        <x:v>348</x:v>
      </x:c>
      <x:c r="D331" s="10" t="n">
        <x:f>SUMIFS('Base 61x27'!$U$2:$U$1648,'Base 61x27'!$B$2:$B$1648,A331,'Base 61x27'!$M$2:$M$1648,B331,'Base 61x27'!$L$2:$L$1648,C331)/SUMIFS('Base 61x27'!$N$2:$N$1648,'Base 61x27'!$B$2:$B$1648,A331,'Base 61x27'!$M$2:$M$1648,B331,'Base 61x27'!$L$2:$L$1648,C331)</x:f>
        <x:v>52.88461538461538</x:v>
      </x:c>
    </x:row>
    <x:row r="332">
      <x:c r="A332" s="10" t="s">
        <x:v>85</x:v>
      </x:c>
      <x:c r="B332" s="10" t="s">
        <x:v>246</x:v>
      </x:c>
      <x:c r="C332" s="10" t="s">
        <x:v>245</x:v>
      </x:c>
      <x:c r="D332" s="10" t="n">
        <x:f>SUMIFS('Base 61x27'!$U$2:$U$1648,'Base 61x27'!$B$2:$B$1648,A332,'Base 61x27'!$M$2:$M$1648,B332,'Base 61x27'!$L$2:$L$1648,C332)/SUMIFS('Base 61x27'!$N$2:$N$1648,'Base 61x27'!$B$2:$B$1648,A332,'Base 61x27'!$M$2:$M$1648,B332,'Base 61x27'!$L$2:$L$1648,C332)</x:f>
        <x:v>19.230769230769234</x:v>
      </x:c>
    </x:row>
    <x:row r="333">
      <x:c r="A333" s="10" t="s">
        <x:v>85</x:v>
      </x:c>
      <x:c r="B333" s="10" t="s">
        <x:v>246</x:v>
      </x:c>
      <x:c r="C333" s="10" t="s">
        <x:v>250</x:v>
      </x:c>
      <x:c r="D333" s="10" t="n">
        <x:f>SUMIFS('Base 61x27'!$U$2:$U$1648,'Base 61x27'!$B$2:$B$1648,A333,'Base 61x27'!$M$2:$M$1648,B333,'Base 61x27'!$L$2:$L$1648,C333)/SUMIFS('Base 61x27'!$N$2:$N$1648,'Base 61x27'!$B$2:$B$1648,A333,'Base 61x27'!$M$2:$M$1648,B333,'Base 61x27'!$L$2:$L$1648,C333)</x:f>
        <x:v>23.076923076923077</x:v>
      </x:c>
    </x:row>
    <x:row r="334">
      <x:c r="A334" s="10" t="s">
        <x:v>85</x:v>
      </x:c>
      <x:c r="B334" s="10" t="s">
        <x:v>236</x:v>
      </x:c>
      <x:c r="C334" s="10" t="s">
        <x:v>240</x:v>
      </x:c>
      <x:c r="D334" s="10" t="n">
        <x:f>SUMIFS('Base 61x27'!$U$2:$U$1648,'Base 61x27'!$B$2:$B$1648,A334,'Base 61x27'!$M$2:$M$1648,B334,'Base 61x27'!$L$2:$L$1648,C334)/SUMIFS('Base 61x27'!$N$2:$N$1648,'Base 61x27'!$B$2:$B$1648,A334,'Base 61x27'!$M$2:$M$1648,B334,'Base 61x27'!$L$2:$L$1648,C334)</x:f>
        <x:v>34.61538461538461</x:v>
      </x:c>
    </x:row>
    <x:row r="335">
      <x:c r="A335" s="10" t="s">
        <x:v>85</x:v>
      </x:c>
      <x:c r="B335" s="10" t="s">
        <x:v>236</x:v>
      </x:c>
      <x:c r="C335" s="10" t="s">
        <x:v>235</x:v>
      </x:c>
      <x:c r="D335" s="10" t="n">
        <x:f>SUMIFS('Base 61x27'!$U$2:$U$1648,'Base 61x27'!$B$2:$B$1648,A335,'Base 61x27'!$M$2:$M$1648,B335,'Base 61x27'!$L$2:$L$1648,C335)/SUMIFS('Base 61x27'!$N$2:$N$1648,'Base 61x27'!$B$2:$B$1648,A335,'Base 61x27'!$M$2:$M$1648,B335,'Base 61x27'!$L$2:$L$1648,C335)</x:f>
        <x:v>53.84615384615385</x:v>
      </x:c>
    </x:row>
    <x:row r="336">
      <x:c r="A336" s="10" t="s">
        <x:v>85</x:v>
      </x:c>
      <x:c r="B336" s="10" t="s">
        <x:v>134</x:v>
      </x:c>
      <x:c r="C336" s="10" t="s">
        <x:v>139</x:v>
      </x:c>
      <x:c r="D336" s="10" t="n">
        <x:f>SUMIFS('Base 61x27'!$U$2:$U$1648,'Base 61x27'!$B$2:$B$1648,A336,'Base 61x27'!$M$2:$M$1648,B336,'Base 61x27'!$L$2:$L$1648,C336)/SUMIFS('Base 61x27'!$N$2:$N$1648,'Base 61x27'!$B$2:$B$1648,A336,'Base 61x27'!$M$2:$M$1648,B336,'Base 61x27'!$L$2:$L$1648,C336)</x:f>
        <x:v>5.128205128205128</x:v>
      </x:c>
    </x:row>
    <x:row r="337">
      <x:c r="A337" s="10" t="s">
        <x:v>85</x:v>
      </x:c>
      <x:c r="B337" s="10" t="s">
        <x:v>134</x:v>
      </x:c>
      <x:c r="C337" s="10" t="s">
        <x:v>133</x:v>
      </x:c>
      <x:c r="D337" s="10" t="n">
        <x:f>SUMIFS('Base 61x27'!$U$2:$U$1648,'Base 61x27'!$B$2:$B$1648,A337,'Base 61x27'!$M$2:$M$1648,B337,'Base 61x27'!$L$2:$L$1648,C337)/SUMIFS('Base 61x27'!$N$2:$N$1648,'Base 61x27'!$B$2:$B$1648,A337,'Base 61x27'!$M$2:$M$1648,B337,'Base 61x27'!$L$2:$L$1648,C337)</x:f>
        <x:v>73.07692307692307</x:v>
      </x:c>
    </x:row>
    <x:row r="338">
      <x:c r="A338" s="10" t="s">
        <x:v>85</x:v>
      </x:c>
      <x:c r="B338" s="10" t="s">
        <x:v>134</x:v>
      </x:c>
      <x:c r="C338" s="10" t="s">
        <x:v>153</x:v>
      </x:c>
      <x:c r="D338" s="10" t="n">
        <x:f>SUMIFS('Base 61x27'!$U$2:$U$1648,'Base 61x27'!$B$2:$B$1648,A338,'Base 61x27'!$M$2:$M$1648,B338,'Base 61x27'!$L$2:$L$1648,C338)/SUMIFS('Base 61x27'!$N$2:$N$1648,'Base 61x27'!$B$2:$B$1648,A338,'Base 61x27'!$M$2:$M$1648,B338,'Base 61x27'!$L$2:$L$1648,C338)</x:f>
        <x:v>42.307692307692314</x:v>
      </x:c>
    </x:row>
    <x:row r="339">
      <x:c r="A339" s="10" t="s">
        <x:v>85</x:v>
      </x:c>
      <x:c r="B339" s="10" t="s">
        <x:v>165</x:v>
      </x:c>
      <x:c r="C339" s="10" t="s">
        <x:v>210</x:v>
      </x:c>
      <x:c r="D339" s="10" t="n">
        <x:f>SUMIFS('Base 61x27'!$U$2:$U$1648,'Base 61x27'!$B$2:$B$1648,A339,'Base 61x27'!$M$2:$M$1648,B339,'Base 61x27'!$L$2:$L$1648,C339)/SUMIFS('Base 61x27'!$N$2:$N$1648,'Base 61x27'!$B$2:$B$1648,A339,'Base 61x27'!$M$2:$M$1648,B339,'Base 61x27'!$L$2:$L$1648,C339)</x:f>
        <x:v>63.942307692307686</x:v>
      </x:c>
    </x:row>
    <x:row r="340">
      <x:c r="A340" s="10" t="s">
        <x:v>85</x:v>
      </x:c>
      <x:c r="B340" s="10" t="s">
        <x:v>165</x:v>
      </x:c>
      <x:c r="C340" s="10" t="s">
        <x:v>164</x:v>
      </x:c>
      <x:c r="D340" s="10" t="n">
        <x:f>SUMIFS('Base 61x27'!$U$2:$U$1648,'Base 61x27'!$B$2:$B$1648,A340,'Base 61x27'!$M$2:$M$1648,B340,'Base 61x27'!$L$2:$L$1648,C340)/SUMIFS('Base 61x27'!$N$2:$N$1648,'Base 61x27'!$B$2:$B$1648,A340,'Base 61x27'!$M$2:$M$1648,B340,'Base 61x27'!$L$2:$L$1648,C340)</x:f>
        <x:v>43.07692307692309</x:v>
      </x:c>
    </x:row>
    <x:row r="341">
      <x:c r="A341" s="10" t="s">
        <x:v>85</x:v>
      </x:c>
      <x:c r="B341" s="10" t="s">
        <x:v>165</x:v>
      </x:c>
      <x:c r="C341" s="10" t="s">
        <x:v>182</x:v>
      </x:c>
      <x:c r="D341" s="10" t="n">
        <x:f>SUMIFS('Base 61x27'!$U$2:$U$1648,'Base 61x27'!$B$2:$B$1648,A341,'Base 61x27'!$M$2:$M$1648,B341,'Base 61x27'!$L$2:$L$1648,C341)/SUMIFS('Base 61x27'!$N$2:$N$1648,'Base 61x27'!$B$2:$B$1648,A341,'Base 61x27'!$M$2:$M$1648,B341,'Base 61x27'!$L$2:$L$1648,C341)</x:f>
        <x:v>43.26923076923076</x:v>
      </x:c>
    </x:row>
    <x:row r="342">
      <x:c r="A342" s="10" t="s">
        <x:v>85</x:v>
      </x:c>
      <x:c r="B342" s="10" t="s">
        <x:v>255</x:v>
      </x:c>
      <x:c r="C342" s="10" t="s">
        <x:v>270</x:v>
      </x:c>
      <x:c r="D342" s="10" t="n">
        <x:f>SUMIFS('Base 61x27'!$U$2:$U$1648,'Base 61x27'!$B$2:$B$1648,A342,'Base 61x27'!$M$2:$M$1648,B342,'Base 61x27'!$L$2:$L$1648,C342)/SUMIFS('Base 61x27'!$N$2:$N$1648,'Base 61x27'!$B$2:$B$1648,A342,'Base 61x27'!$M$2:$M$1648,B342,'Base 61x27'!$L$2:$L$1648,C342)</x:f>
        <x:v>40</x:v>
      </x:c>
    </x:row>
    <x:row r="343">
      <x:c r="A343" s="10" t="s">
        <x:v>85</x:v>
      </x:c>
      <x:c r="B343" s="10" t="s">
        <x:v>255</x:v>
      </x:c>
      <x:c r="C343" s="10" t="s">
        <x:v>254</x:v>
      </x:c>
      <x:c r="D343" s="10" t="n">
        <x:f>SUMIFS('Base 61x27'!$U$2:$U$1648,'Base 61x27'!$B$2:$B$1648,A343,'Base 61x27'!$M$2:$M$1648,B343,'Base 61x27'!$L$2:$L$1648,C343)/SUMIFS('Base 61x27'!$N$2:$N$1648,'Base 61x27'!$B$2:$B$1648,A343,'Base 61x27'!$M$2:$M$1648,B343,'Base 61x27'!$L$2:$L$1648,C343)</x:f>
        <x:v>37.5</x:v>
      </x:c>
    </x:row>
    <x:row r="344">
      <x:c r="A344" s="10" t="s">
        <x:v>85</x:v>
      </x:c>
      <x:c r="B344" s="10" t="s">
        <x:v>255</x:v>
      </x:c>
      <x:c r="C344" s="10" t="s">
        <x:v>323</x:v>
      </x:c>
      <x:c r="D344" s="10" t="n">
        <x:f>SUMIFS('Base 61x27'!$U$2:$U$1648,'Base 61x27'!$B$2:$B$1648,A344,'Base 61x27'!$M$2:$M$1648,B344,'Base 61x27'!$L$2:$L$1648,C344)/SUMIFS('Base 61x27'!$N$2:$N$1648,'Base 61x27'!$B$2:$B$1648,A344,'Base 61x27'!$M$2:$M$1648,B344,'Base 61x27'!$L$2:$L$1648,C344)</x:f>
        <x:v>46.92307692307692</x:v>
      </x:c>
    </x:row>
    <x:row r="345">
      <x:c r="A345" s="10" t="s">
        <x:v>85</x:v>
      </x:c>
      <x:c r="B345" s="10" t="s">
        <x:v>255</x:v>
      </x:c>
      <x:c r="C345" s="10" t="s">
        <x:v>285</x:v>
      </x:c>
      <x:c r="D345" s="10" t="n">
        <x:f>SUMIFS('Base 61x27'!$U$2:$U$1648,'Base 61x27'!$B$2:$B$1648,A345,'Base 61x27'!$M$2:$M$1648,B345,'Base 61x27'!$L$2:$L$1648,C345)/SUMIFS('Base 61x27'!$N$2:$N$1648,'Base 61x27'!$B$2:$B$1648,A345,'Base 61x27'!$M$2:$M$1648,B345,'Base 61x27'!$L$2:$L$1648,C345)</x:f>
        <x:v>38.46153846153847</x:v>
      </x:c>
    </x:row>
    <x:row r="346">
      <x:c r="A346" s="10" t="s">
        <x:v>85</x:v>
      </x:c>
      <x:c r="B346" s="10" t="s">
        <x:v>120</x:v>
      </x:c>
      <x:c r="C346" s="10" t="s">
        <x:v>119</x:v>
      </x:c>
      <x:c r="D346" s="10" t="n">
        <x:f>SUMIFS('Base 61x27'!$U$2:$U$1648,'Base 61x27'!$B$2:$B$1648,A346,'Base 61x27'!$M$2:$M$1648,B346,'Base 61x27'!$L$2:$L$1648,C346)/SUMIFS('Base 61x27'!$N$2:$N$1648,'Base 61x27'!$B$2:$B$1648,A346,'Base 61x27'!$M$2:$M$1648,B346,'Base 61x27'!$L$2:$L$1648,C346)</x:f>
        <x:v>61.53846153846154</x:v>
      </x:c>
    </x:row>
    <x:row r="347">
      <x:c r="A347" s="10" t="s">
        <x:v>85</x:v>
      </x:c>
      <x:c r="B347" s="10" t="s">
        <x:v>56</x:v>
      </x:c>
      <x:c r="C347" s="10" t="s">
        <x:v>55</x:v>
      </x:c>
      <x:c r="D347" s="10" t="n">
        <x:f>SUMIFS('Base 61x27'!$U$2:$U$1648,'Base 61x27'!$B$2:$B$1648,A347,'Base 61x27'!$M$2:$M$1648,B347,'Base 61x27'!$L$2:$L$1648,C347)/SUMIFS('Base 61x27'!$N$2:$N$1648,'Base 61x27'!$B$2:$B$1648,A347,'Base 61x27'!$M$2:$M$1648,B347,'Base 61x27'!$L$2:$L$1648,C347)</x:f>
        <x:v>57.692307692307686</x:v>
      </x:c>
    </x:row>
    <x:row r="348">
      <x:c r="A348" s="10" t="s">
        <x:v>85</x:v>
      </x:c>
      <x:c r="B348" s="10" t="s">
        <x:v>56</x:v>
      </x:c>
      <x:c r="C348" s="10" t="s">
        <x:v>113</x:v>
      </x:c>
      <x:c r="D348" s="10" t="n">
        <x:f>SUMIFS('Base 61x27'!$U$2:$U$1648,'Base 61x27'!$B$2:$B$1648,A348,'Base 61x27'!$M$2:$M$1648,B348,'Base 61x27'!$L$2:$L$1648,C348)/SUMIFS('Base 61x27'!$N$2:$N$1648,'Base 61x27'!$B$2:$B$1648,A348,'Base 61x27'!$M$2:$M$1648,B348,'Base 61x27'!$L$2:$L$1648,C348)</x:f>
        <x:v>61.53846153846154</x:v>
      </x:c>
    </x:row>
    <x:row r="349">
      <x:c r="A349" s="10" t="s">
        <x:v>85</x:v>
      </x:c>
      <x:c r="B349" s="10" t="s">
        <x:v>124</x:v>
      </x:c>
      <x:c r="C349" s="10" t="s">
        <x:v>123</x:v>
      </x:c>
      <x:c r="D349" s="10" t="n">
        <x:f>SUMIFS('Base 61x27'!$U$2:$U$1648,'Base 61x27'!$B$2:$B$1648,A349,'Base 61x27'!$M$2:$M$1648,B349,'Base 61x27'!$L$2:$L$1648,C349)/SUMIFS('Base 61x27'!$N$2:$N$1648,'Base 61x27'!$B$2:$B$1648,A349,'Base 61x27'!$M$2:$M$1648,B349,'Base 61x27'!$L$2:$L$1648,C349)</x:f>
        <x:v>57.692307692307686</x:v>
      </x:c>
    </x:row>
    <x:row r="350">
      <x:c r="A350" s="10" t="s">
        <x:v>85</x:v>
      </x:c>
      <x:c r="B350" s="10" t="s">
        <x:v>124</x:v>
      </x:c>
      <x:c r="C350" s="10" t="s">
        <x:v>129</x:v>
      </x:c>
      <x:c r="D350" s="10" t="n">
        <x:f>SUMIFS('Base 61x27'!$U$2:$U$1648,'Base 61x27'!$B$2:$B$1648,A350,'Base 61x27'!$M$2:$M$1648,B350,'Base 61x27'!$L$2:$L$1648,C350)/SUMIFS('Base 61x27'!$N$2:$N$1648,'Base 61x27'!$B$2:$B$1648,A350,'Base 61x27'!$M$2:$M$1648,B350,'Base 61x27'!$L$2:$L$1648,C350)</x:f>
        <x:v>61.53846153846154</x:v>
      </x:c>
    </x:row>
    <x:row r="351">
      <x:c r="A351" s="10" t="s">
        <x:v>85</x:v>
      </x:c>
      <x:c r="B351" s="10" t="s">
        <x:v>340</x:v>
      </x:c>
      <x:c r="C351" s="10" t="s">
        <x:v>339</x:v>
      </x:c>
      <x:c r="D351" s="10" t="n">
        <x:f>SUMIFS('Base 61x27'!$U$2:$U$1648,'Base 61x27'!$B$2:$B$1648,A351,'Base 61x27'!$M$2:$M$1648,B351,'Base 61x27'!$L$2:$L$1648,C351)/SUMIFS('Base 61x27'!$N$2:$N$1648,'Base 61x27'!$B$2:$B$1648,A351,'Base 61x27'!$M$2:$M$1648,B351,'Base 61x27'!$L$2:$L$1648,C351)</x:f>
        <x:v>53.84615384615386</x:v>
      </x:c>
    </x:row>
    <x:row r="352">
      <x:c r="A352" s="10" t="s">
        <x:v>85</x:v>
      </x:c>
      <x:c r="B352" s="10" t="s">
        <x:v>340</x:v>
      </x:c>
      <x:c r="C352" s="10" t="s">
        <x:v>357</x:v>
      </x:c>
      <x:c r="D352" s="10" t="n">
        <x:f>SUMIFS('Base 61x27'!$U$2:$U$1648,'Base 61x27'!$B$2:$B$1648,A352,'Base 61x27'!$M$2:$M$1648,B352,'Base 61x27'!$L$2:$L$1648,C352)/SUMIFS('Base 61x27'!$N$2:$N$1648,'Base 61x27'!$B$2:$B$1648,A352,'Base 61x27'!$M$2:$M$1648,B352,'Base 61x27'!$L$2:$L$1648,C352)</x:f>
        <x:v>21.794871794871792</x:v>
      </x:c>
    </x:row>
    <x:row r="353">
      <x:c r="A353" s="10" t="s">
        <x:v>85</x:v>
      </x:c>
      <x:c r="B353" s="10" t="s">
        <x:v>340</x:v>
      </x:c>
      <x:c r="C353" s="10" t="s">
        <x:v>348</x:v>
      </x:c>
      <x:c r="D353" s="10" t="n">
        <x:f>SUMIFS('Base 61x27'!$U$2:$U$1648,'Base 61x27'!$B$2:$B$1648,A353,'Base 61x27'!$M$2:$M$1648,B353,'Base 61x27'!$L$2:$L$1648,C353)/SUMIFS('Base 61x27'!$N$2:$N$1648,'Base 61x27'!$B$2:$B$1648,A353,'Base 61x27'!$M$2:$M$1648,B353,'Base 61x27'!$L$2:$L$1648,C353)</x:f>
        <x:v>88.46153846153847</x:v>
      </x:c>
    </x:row>
    <x:row r="354">
      <x:c r="A354" s="10" t="s">
        <x:v>87</x:v>
      </x:c>
      <x:c r="B354" s="10" t="s">
        <x:v>246</x:v>
      </x:c>
      <x:c r="C354" s="10" t="s">
        <x:v>245</x:v>
      </x:c>
      <x:c r="D354" s="10" t="n">
        <x:f>SUMIFS('Base 61x27'!$U$2:$U$1648,'Base 61x27'!$B$2:$B$1648,A354,'Base 61x27'!$M$2:$M$1648,B354,'Base 61x27'!$L$2:$L$1648,C354)/SUMIFS('Base 61x27'!$N$2:$N$1648,'Base 61x27'!$B$2:$B$1648,A354,'Base 61x27'!$M$2:$M$1648,B354,'Base 61x27'!$L$2:$L$1648,C354)</x:f>
        <x:v>7.6923076923076925</x:v>
      </x:c>
    </x:row>
    <x:row r="355">
      <x:c r="A355" s="10" t="s">
        <x:v>87</x:v>
      </x:c>
      <x:c r="B355" s="10" t="s">
        <x:v>246</x:v>
      </x:c>
      <x:c r="C355" s="10" t="s">
        <x:v>250</x:v>
      </x:c>
      <x:c r="D355" s="10" t="n">
        <x:f>SUMIFS('Base 61x27'!$U$2:$U$1648,'Base 61x27'!$B$2:$B$1648,A355,'Base 61x27'!$M$2:$M$1648,B355,'Base 61x27'!$L$2:$L$1648,C355)/SUMIFS('Base 61x27'!$N$2:$N$1648,'Base 61x27'!$B$2:$B$1648,A355,'Base 61x27'!$M$2:$M$1648,B355,'Base 61x27'!$L$2:$L$1648,C355)</x:f>
        <x:v>11.538461538461538</x:v>
      </x:c>
    </x:row>
    <x:row r="356">
      <x:c r="A356" s="10" t="s">
        <x:v>87</x:v>
      </x:c>
      <x:c r="B356" s="10" t="s">
        <x:v>236</x:v>
      </x:c>
      <x:c r="C356" s="10" t="s">
        <x:v>240</x:v>
      </x:c>
      <x:c r="D356" s="10" t="n">
        <x:f>SUMIFS('Base 61x27'!$U$2:$U$1648,'Base 61x27'!$B$2:$B$1648,A356,'Base 61x27'!$M$2:$M$1648,B356,'Base 61x27'!$L$2:$L$1648,C356)/SUMIFS('Base 61x27'!$N$2:$N$1648,'Base 61x27'!$B$2:$B$1648,A356,'Base 61x27'!$M$2:$M$1648,B356,'Base 61x27'!$L$2:$L$1648,C356)</x:f>
        <x:v>3.8461538461538463</x:v>
      </x:c>
    </x:row>
    <x:row r="357">
      <x:c r="A357" s="10" t="s">
        <x:v>87</x:v>
      </x:c>
      <x:c r="B357" s="10" t="s">
        <x:v>236</x:v>
      </x:c>
      <x:c r="C357" s="10" t="s">
        <x:v>235</x:v>
      </x:c>
      <x:c r="D357" s="10" t="n">
        <x:f>SUMIFS('Base 61x27'!$U$2:$U$1648,'Base 61x27'!$B$2:$B$1648,A357,'Base 61x27'!$M$2:$M$1648,B357,'Base 61x27'!$L$2:$L$1648,C357)/SUMIFS('Base 61x27'!$N$2:$N$1648,'Base 61x27'!$B$2:$B$1648,A357,'Base 61x27'!$M$2:$M$1648,B357,'Base 61x27'!$L$2:$L$1648,C357)</x:f>
        <x:v>15.384615384615385</x:v>
      </x:c>
    </x:row>
    <x:row r="358">
      <x:c r="A358" s="10" t="s">
        <x:v>87</x:v>
      </x:c>
      <x:c r="B358" s="10" t="s">
        <x:v>134</x:v>
      </x:c>
      <x:c r="C358" s="10" t="s">
        <x:v>139</x:v>
      </x:c>
      <x:c r="D358" s="10" t="n">
        <x:f>SUMIFS('Base 61x27'!$U$2:$U$1648,'Base 61x27'!$B$2:$B$1648,A358,'Base 61x27'!$M$2:$M$1648,B358,'Base 61x27'!$L$2:$L$1648,C358)/SUMIFS('Base 61x27'!$N$2:$N$1648,'Base 61x27'!$B$2:$B$1648,A358,'Base 61x27'!$M$2:$M$1648,B358,'Base 61x27'!$L$2:$L$1648,C358)</x:f>
        <x:v>92.30769230769229</x:v>
      </x:c>
    </x:row>
    <x:row r="359">
      <x:c r="A359" s="10" t="s">
        <x:v>87</x:v>
      </x:c>
      <x:c r="B359" s="10" t="s">
        <x:v>134</x:v>
      </x:c>
      <x:c r="C359" s="10" t="s">
        <x:v>133</x:v>
      </x:c>
      <x:c r="D359" s="10" t="n">
        <x:f>SUMIFS('Base 61x27'!$U$2:$U$1648,'Base 61x27'!$B$2:$B$1648,A359,'Base 61x27'!$M$2:$M$1648,B359,'Base 61x27'!$L$2:$L$1648,C359)/SUMIFS('Base 61x27'!$N$2:$N$1648,'Base 61x27'!$B$2:$B$1648,A359,'Base 61x27'!$M$2:$M$1648,B359,'Base 61x27'!$L$2:$L$1648,C359)</x:f>
        <x:v>69.23076923076923</x:v>
      </x:c>
    </x:row>
    <x:row r="360">
      <x:c r="A360" s="10" t="s">
        <x:v>87</x:v>
      </x:c>
      <x:c r="B360" s="10" t="s">
        <x:v>134</x:v>
      </x:c>
      <x:c r="C360" s="10" t="s">
        <x:v>153</x:v>
      </x:c>
      <x:c r="D360" s="10" t="n">
        <x:f>SUMIFS('Base 61x27'!$U$2:$U$1648,'Base 61x27'!$B$2:$B$1648,A360,'Base 61x27'!$M$2:$M$1648,B360,'Base 61x27'!$L$2:$L$1648,C360)/SUMIFS('Base 61x27'!$N$2:$N$1648,'Base 61x27'!$B$2:$B$1648,A360,'Base 61x27'!$M$2:$M$1648,B360,'Base 61x27'!$L$2:$L$1648,C360)</x:f>
        <x:v>44.871794871794876</x:v>
      </x:c>
    </x:row>
    <x:row r="361">
      <x:c r="A361" s="10" t="s">
        <x:v>87</x:v>
      </x:c>
      <x:c r="B361" s="10" t="s">
        <x:v>165</x:v>
      </x:c>
      <x:c r="C361" s="10" t="s">
        <x:v>210</x:v>
      </x:c>
      <x:c r="D361" s="10" t="n">
        <x:f>SUMIFS('Base 61x27'!$U$2:$U$1648,'Base 61x27'!$B$2:$B$1648,A361,'Base 61x27'!$M$2:$M$1648,B361,'Base 61x27'!$L$2:$L$1648,C361)/SUMIFS('Base 61x27'!$N$2:$N$1648,'Base 61x27'!$B$2:$B$1648,A361,'Base 61x27'!$M$2:$M$1648,B361,'Base 61x27'!$L$2:$L$1648,C361)</x:f>
        <x:v>52.88461538461537</x:v>
      </x:c>
    </x:row>
    <x:row r="362">
      <x:c r="A362" s="10" t="s">
        <x:v>87</x:v>
      </x:c>
      <x:c r="B362" s="10" t="s">
        <x:v>165</x:v>
      </x:c>
      <x:c r="C362" s="10" t="s">
        <x:v>164</x:v>
      </x:c>
      <x:c r="D362" s="10" t="n">
        <x:f>SUMIFS('Base 61x27'!$U$2:$U$1648,'Base 61x27'!$B$2:$B$1648,A362,'Base 61x27'!$M$2:$M$1648,B362,'Base 61x27'!$L$2:$L$1648,C362)/SUMIFS('Base 61x27'!$N$2:$N$1648,'Base 61x27'!$B$2:$B$1648,A362,'Base 61x27'!$M$2:$M$1648,B362,'Base 61x27'!$L$2:$L$1648,C362)</x:f>
        <x:v>25.38461538461539</x:v>
      </x:c>
    </x:row>
    <x:row r="363">
      <x:c r="A363" s="10" t="s">
        <x:v>87</x:v>
      </x:c>
      <x:c r="B363" s="10" t="s">
        <x:v>165</x:v>
      </x:c>
      <x:c r="C363" s="10" t="s">
        <x:v>182</x:v>
      </x:c>
      <x:c r="D363" s="10" t="n">
        <x:f>SUMIFS('Base 61x27'!$U$2:$U$1648,'Base 61x27'!$B$2:$B$1648,A363,'Base 61x27'!$M$2:$M$1648,B363,'Base 61x27'!$L$2:$L$1648,C363)/SUMIFS('Base 61x27'!$N$2:$N$1648,'Base 61x27'!$B$2:$B$1648,A363,'Base 61x27'!$M$2:$M$1648,B363,'Base 61x27'!$L$2:$L$1648,C363)</x:f>
        <x:v>52.403846153846146</x:v>
      </x:c>
    </x:row>
    <x:row r="364">
      <x:c r="A364" s="10" t="s">
        <x:v>87</x:v>
      </x:c>
      <x:c r="B364" s="10" t="s">
        <x:v>255</x:v>
      </x:c>
      <x:c r="C364" s="10" t="s">
        <x:v>270</x:v>
      </x:c>
      <x:c r="D364" s="10" t="n">
        <x:f>SUMIFS('Base 61x27'!$U$2:$U$1648,'Base 61x27'!$B$2:$B$1648,A364,'Base 61x27'!$M$2:$M$1648,B364,'Base 61x27'!$L$2:$L$1648,C364)/SUMIFS('Base 61x27'!$N$2:$N$1648,'Base 61x27'!$B$2:$B$1648,A364,'Base 61x27'!$M$2:$M$1648,B364,'Base 61x27'!$L$2:$L$1648,C364)</x:f>
        <x:v>52.30769230769231</x:v>
      </x:c>
    </x:row>
    <x:row r="365">
      <x:c r="A365" s="10" t="s">
        <x:v>87</x:v>
      </x:c>
      <x:c r="B365" s="10" t="s">
        <x:v>255</x:v>
      </x:c>
      <x:c r="C365" s="10" t="s">
        <x:v>254</x:v>
      </x:c>
      <x:c r="D365" s="10" t="n">
        <x:f>SUMIFS('Base 61x27'!$U$2:$U$1648,'Base 61x27'!$B$2:$B$1648,A365,'Base 61x27'!$M$2:$M$1648,B365,'Base 61x27'!$L$2:$L$1648,C365)/SUMIFS('Base 61x27'!$N$2:$N$1648,'Base 61x27'!$B$2:$B$1648,A365,'Base 61x27'!$M$2:$M$1648,B365,'Base 61x27'!$L$2:$L$1648,C365)</x:f>
        <x:v>67.78846153846153</x:v>
      </x:c>
    </x:row>
    <x:row r="366">
      <x:c r="A366" s="10" t="s">
        <x:v>87</x:v>
      </x:c>
      <x:c r="B366" s="10" t="s">
        <x:v>255</x:v>
      </x:c>
      <x:c r="C366" s="10" t="s">
        <x:v>323</x:v>
      </x:c>
      <x:c r="D366" s="10" t="n">
        <x:f>SUMIFS('Base 61x27'!$U$2:$U$1648,'Base 61x27'!$B$2:$B$1648,A366,'Base 61x27'!$M$2:$M$1648,B366,'Base 61x27'!$L$2:$L$1648,C366)/SUMIFS('Base 61x27'!$N$2:$N$1648,'Base 61x27'!$B$2:$B$1648,A366,'Base 61x27'!$M$2:$M$1648,B366,'Base 61x27'!$L$2:$L$1648,C366)</x:f>
        <x:v>54.61538461538462</x:v>
      </x:c>
    </x:row>
    <x:row r="367">
      <x:c r="A367" s="10" t="s">
        <x:v>87</x:v>
      </x:c>
      <x:c r="B367" s="10" t="s">
        <x:v>255</x:v>
      </x:c>
      <x:c r="C367" s="10" t="s">
        <x:v>285</x:v>
      </x:c>
      <x:c r="D367" s="10" t="n">
        <x:f>SUMIFS('Base 61x27'!$U$2:$U$1648,'Base 61x27'!$B$2:$B$1648,A367,'Base 61x27'!$M$2:$M$1648,B367,'Base 61x27'!$L$2:$L$1648,C367)/SUMIFS('Base 61x27'!$N$2:$N$1648,'Base 61x27'!$B$2:$B$1648,A367,'Base 61x27'!$M$2:$M$1648,B367,'Base 61x27'!$L$2:$L$1648,C367)</x:f>
        <x:v>74.35897435897436</x:v>
      </x:c>
    </x:row>
    <x:row r="368">
      <x:c r="A368" s="10" t="s">
        <x:v>87</x:v>
      </x:c>
      <x:c r="B368" s="10" t="s">
        <x:v>120</x:v>
      </x:c>
      <x:c r="C368" s="10" t="s">
        <x:v>119</x:v>
      </x:c>
      <x:c r="D368" s="10" t="n">
        <x:f>SUMIFS('Base 61x27'!$U$2:$U$1648,'Base 61x27'!$B$2:$B$1648,A368,'Base 61x27'!$M$2:$M$1648,B368,'Base 61x27'!$L$2:$L$1648,C368)/SUMIFS('Base 61x27'!$N$2:$N$1648,'Base 61x27'!$B$2:$B$1648,A368,'Base 61x27'!$M$2:$M$1648,B368,'Base 61x27'!$L$2:$L$1648,C368)</x:f>
        <x:v>23.076923076923077</x:v>
      </x:c>
    </x:row>
    <x:row r="369">
      <x:c r="A369" s="10" t="s">
        <x:v>87</x:v>
      </x:c>
      <x:c r="B369" s="10" t="s">
        <x:v>56</x:v>
      </x:c>
      <x:c r="C369" s="10" t="s">
        <x:v>55</x:v>
      </x:c>
      <x:c r="D369" s="10" t="n">
        <x:f>SUMIFS('Base 61x27'!$U$2:$U$1648,'Base 61x27'!$B$2:$B$1648,A369,'Base 61x27'!$M$2:$M$1648,B369,'Base 61x27'!$L$2:$L$1648,C369)/SUMIFS('Base 61x27'!$N$2:$N$1648,'Base 61x27'!$B$2:$B$1648,A369,'Base 61x27'!$M$2:$M$1648,B369,'Base 61x27'!$L$2:$L$1648,C369)</x:f>
        <x:v>42.30769230769231</x:v>
      </x:c>
    </x:row>
    <x:row r="370">
      <x:c r="A370" s="10" t="s">
        <x:v>87</x:v>
      </x:c>
      <x:c r="B370" s="10" t="s">
        <x:v>56</x:v>
      </x:c>
      <x:c r="C370" s="10" t="s">
        <x:v>113</x:v>
      </x:c>
      <x:c r="D370" s="10" t="n">
        <x:f>SUMIFS('Base 61x27'!$U$2:$U$1648,'Base 61x27'!$B$2:$B$1648,A370,'Base 61x27'!$M$2:$M$1648,B370,'Base 61x27'!$L$2:$L$1648,C370)/SUMIFS('Base 61x27'!$N$2:$N$1648,'Base 61x27'!$B$2:$B$1648,A370,'Base 61x27'!$M$2:$M$1648,B370,'Base 61x27'!$L$2:$L$1648,C370)</x:f>
        <x:v>34.61538461538461</x:v>
      </x:c>
    </x:row>
    <x:row r="371">
      <x:c r="A371" s="10" t="s">
        <x:v>87</x:v>
      </x:c>
      <x:c r="B371" s="10" t="s">
        <x:v>124</x:v>
      </x:c>
      <x:c r="C371" s="10" t="s">
        <x:v>123</x:v>
      </x:c>
      <x:c r="D371" s="10" t="n">
        <x:f>SUMIFS('Base 61x27'!$U$2:$U$1648,'Base 61x27'!$B$2:$B$1648,A371,'Base 61x27'!$M$2:$M$1648,B371,'Base 61x27'!$L$2:$L$1648,C371)/SUMIFS('Base 61x27'!$N$2:$N$1648,'Base 61x27'!$B$2:$B$1648,A371,'Base 61x27'!$M$2:$M$1648,B371,'Base 61x27'!$L$2:$L$1648,C371)</x:f>
        <x:v>50</x:v>
      </x:c>
    </x:row>
    <x:row r="372">
      <x:c r="A372" s="10" t="s">
        <x:v>87</x:v>
      </x:c>
      <x:c r="B372" s="10" t="s">
        <x:v>124</x:v>
      </x:c>
      <x:c r="C372" s="10" t="s">
        <x:v>129</x:v>
      </x:c>
      <x:c r="D372" s="10" t="n">
        <x:f>SUMIFS('Base 61x27'!$U$2:$U$1648,'Base 61x27'!$B$2:$B$1648,A372,'Base 61x27'!$M$2:$M$1648,B372,'Base 61x27'!$L$2:$L$1648,C372)/SUMIFS('Base 61x27'!$N$2:$N$1648,'Base 61x27'!$B$2:$B$1648,A372,'Base 61x27'!$M$2:$M$1648,B372,'Base 61x27'!$L$2:$L$1648,C372)</x:f>
        <x:v>50</x:v>
      </x:c>
    </x:row>
    <x:row r="373">
      <x:c r="A373" s="10" t="s">
        <x:v>87</x:v>
      </x:c>
      <x:c r="B373" s="10" t="s">
        <x:v>340</x:v>
      </x:c>
      <x:c r="C373" s="10" t="s">
        <x:v>339</x:v>
      </x:c>
      <x:c r="D373" s="10" t="n">
        <x:f>SUMIFS('Base 61x27'!$U$2:$U$1648,'Base 61x27'!$B$2:$B$1648,A373,'Base 61x27'!$M$2:$M$1648,B373,'Base 61x27'!$L$2:$L$1648,C373)/SUMIFS('Base 61x27'!$N$2:$N$1648,'Base 61x27'!$B$2:$B$1648,A373,'Base 61x27'!$M$2:$M$1648,B373,'Base 61x27'!$L$2:$L$1648,C373)</x:f>
        <x:v>44.23076923076924</x:v>
      </x:c>
    </x:row>
    <x:row r="374">
      <x:c r="A374" s="10" t="s">
        <x:v>87</x:v>
      </x:c>
      <x:c r="B374" s="10" t="s">
        <x:v>340</x:v>
      </x:c>
      <x:c r="C374" s="10" t="s">
        <x:v>357</x:v>
      </x:c>
      <x:c r="D374" s="10" t="n">
        <x:f>SUMIFS('Base 61x27'!$U$2:$U$1648,'Base 61x27'!$B$2:$B$1648,A374,'Base 61x27'!$M$2:$M$1648,B374,'Base 61x27'!$L$2:$L$1648,C374)/SUMIFS('Base 61x27'!$N$2:$N$1648,'Base 61x27'!$B$2:$B$1648,A374,'Base 61x27'!$M$2:$M$1648,B374,'Base 61x27'!$L$2:$L$1648,C374)</x:f>
        <x:v>48.71794871794872</x:v>
      </x:c>
    </x:row>
    <x:row r="375">
      <x:c r="A375" s="10" t="s">
        <x:v>87</x:v>
      </x:c>
      <x:c r="B375" s="10" t="s">
        <x:v>340</x:v>
      </x:c>
      <x:c r="C375" s="10" t="s">
        <x:v>348</x:v>
      </x:c>
      <x:c r="D375" s="10" t="n">
        <x:f>SUMIFS('Base 61x27'!$U$2:$U$1648,'Base 61x27'!$B$2:$B$1648,A375,'Base 61x27'!$M$2:$M$1648,B375,'Base 61x27'!$L$2:$L$1648,C375)/SUMIFS('Base 61x27'!$N$2:$N$1648,'Base 61x27'!$B$2:$B$1648,A375,'Base 61x27'!$M$2:$M$1648,B375,'Base 61x27'!$L$2:$L$1648,C375)</x:f>
        <x:v>38.46153846153847</x:v>
      </x:c>
    </x:row>
    <x:row r="376">
      <x:c r="A376" s="10" t="s">
        <x:v>89</x:v>
      </x:c>
      <x:c r="B376" s="10" t="s">
        <x:v>246</x:v>
      </x:c>
      <x:c r="C376" s="10" t="s">
        <x:v>245</x:v>
      </x:c>
      <x:c r="D376" s="10" t="n">
        <x:f>SUMIFS('Base 61x27'!$U$2:$U$1648,'Base 61x27'!$B$2:$B$1648,A376,'Base 61x27'!$M$2:$M$1648,B376,'Base 61x27'!$L$2:$L$1648,C376)/SUMIFS('Base 61x27'!$N$2:$N$1648,'Base 61x27'!$B$2:$B$1648,A376,'Base 61x27'!$M$2:$M$1648,B376,'Base 61x27'!$L$2:$L$1648,C376)</x:f>
        <x:v>34.61538461538461</x:v>
      </x:c>
    </x:row>
    <x:row r="377">
      <x:c r="A377" s="10" t="s">
        <x:v>89</x:v>
      </x:c>
      <x:c r="B377" s="10" t="s">
        <x:v>246</x:v>
      </x:c>
      <x:c r="C377" s="10" t="s">
        <x:v>250</x:v>
      </x:c>
      <x:c r="D377" s="10" t="n">
        <x:f>SUMIFS('Base 61x27'!$U$2:$U$1648,'Base 61x27'!$B$2:$B$1648,A377,'Base 61x27'!$M$2:$M$1648,B377,'Base 61x27'!$L$2:$L$1648,C377)/SUMIFS('Base 61x27'!$N$2:$N$1648,'Base 61x27'!$B$2:$B$1648,A377,'Base 61x27'!$M$2:$M$1648,B377,'Base 61x27'!$L$2:$L$1648,C377)</x:f>
        <x:v>65.38461538461539</x:v>
      </x:c>
    </x:row>
    <x:row r="378">
      <x:c r="A378" s="10" t="s">
        <x:v>89</x:v>
      </x:c>
      <x:c r="B378" s="10" t="s">
        <x:v>236</x:v>
      </x:c>
      <x:c r="C378" s="10" t="s">
        <x:v>240</x:v>
      </x:c>
      <x:c r="D378" s="10" t="n">
        <x:f>SUMIFS('Base 61x27'!$U$2:$U$1648,'Base 61x27'!$B$2:$B$1648,A378,'Base 61x27'!$M$2:$M$1648,B378,'Base 61x27'!$L$2:$L$1648,C378)/SUMIFS('Base 61x27'!$N$2:$N$1648,'Base 61x27'!$B$2:$B$1648,A378,'Base 61x27'!$M$2:$M$1648,B378,'Base 61x27'!$L$2:$L$1648,C378)</x:f>
        <x:v>96.15384615384616</x:v>
      </x:c>
    </x:row>
    <x:row r="379">
      <x:c r="A379" s="10" t="s">
        <x:v>89</x:v>
      </x:c>
      <x:c r="B379" s="10" t="s">
        <x:v>236</x:v>
      </x:c>
      <x:c r="C379" s="10" t="s">
        <x:v>235</x:v>
      </x:c>
      <x:c r="D379" s="10" t="n">
        <x:f>SUMIFS('Base 61x27'!$U$2:$U$1648,'Base 61x27'!$B$2:$B$1648,A379,'Base 61x27'!$M$2:$M$1648,B379,'Base 61x27'!$L$2:$L$1648,C379)/SUMIFS('Base 61x27'!$N$2:$N$1648,'Base 61x27'!$B$2:$B$1648,A379,'Base 61x27'!$M$2:$M$1648,B379,'Base 61x27'!$L$2:$L$1648,C379)</x:f>
        <x:v>34.61538461538461</x:v>
      </x:c>
    </x:row>
    <x:row r="380">
      <x:c r="A380" s="10" t="s">
        <x:v>89</x:v>
      </x:c>
      <x:c r="B380" s="10" t="s">
        <x:v>134</x:v>
      </x:c>
      <x:c r="C380" s="10" t="s">
        <x:v>139</x:v>
      </x:c>
      <x:c r="D380" s="10" t="n">
        <x:f>SUMIFS('Base 61x27'!$U$2:$U$1648,'Base 61x27'!$B$2:$B$1648,A380,'Base 61x27'!$M$2:$M$1648,B380,'Base 61x27'!$L$2:$L$1648,C380)/SUMIFS('Base 61x27'!$N$2:$N$1648,'Base 61x27'!$B$2:$B$1648,A380,'Base 61x27'!$M$2:$M$1648,B380,'Base 61x27'!$L$2:$L$1648,C380)</x:f>
        <x:v>73.07692307692308</x:v>
      </x:c>
    </x:row>
    <x:row r="381">
      <x:c r="A381" s="10" t="s">
        <x:v>89</x:v>
      </x:c>
      <x:c r="B381" s="10" t="s">
        <x:v>134</x:v>
      </x:c>
      <x:c r="C381" s="10" t="s">
        <x:v>133</x:v>
      </x:c>
      <x:c r="D381" s="10" t="n">
        <x:f>SUMIFS('Base 61x27'!$U$2:$U$1648,'Base 61x27'!$B$2:$B$1648,A381,'Base 61x27'!$M$2:$M$1648,B381,'Base 61x27'!$L$2:$L$1648,C381)/SUMIFS('Base 61x27'!$N$2:$N$1648,'Base 61x27'!$B$2:$B$1648,A381,'Base 61x27'!$M$2:$M$1648,B381,'Base 61x27'!$L$2:$L$1648,C381)</x:f>
        <x:v>23.076923076923077</x:v>
      </x:c>
    </x:row>
    <x:row r="382">
      <x:c r="A382" s="10" t="s">
        <x:v>89</x:v>
      </x:c>
      <x:c r="B382" s="10" t="s">
        <x:v>134</x:v>
      </x:c>
      <x:c r="C382" s="10" t="s">
        <x:v>153</x:v>
      </x:c>
      <x:c r="D382" s="10" t="n">
        <x:f>SUMIFS('Base 61x27'!$U$2:$U$1648,'Base 61x27'!$B$2:$B$1648,A382,'Base 61x27'!$M$2:$M$1648,B382,'Base 61x27'!$L$2:$L$1648,C382)/SUMIFS('Base 61x27'!$N$2:$N$1648,'Base 61x27'!$B$2:$B$1648,A382,'Base 61x27'!$M$2:$M$1648,B382,'Base 61x27'!$L$2:$L$1648,C382)</x:f>
        <x:v>53.84615384615383</x:v>
      </x:c>
    </x:row>
    <x:row r="383">
      <x:c r="A383" s="10" t="s">
        <x:v>89</x:v>
      </x:c>
      <x:c r="B383" s="10" t="s">
        <x:v>165</x:v>
      </x:c>
      <x:c r="C383" s="10" t="s">
        <x:v>210</x:v>
      </x:c>
      <x:c r="D383" s="10" t="n">
        <x:f>SUMIFS('Base 61x27'!$U$2:$U$1648,'Base 61x27'!$B$2:$B$1648,A383,'Base 61x27'!$M$2:$M$1648,B383,'Base 61x27'!$L$2:$L$1648,C383)/SUMIFS('Base 61x27'!$N$2:$N$1648,'Base 61x27'!$B$2:$B$1648,A383,'Base 61x27'!$M$2:$M$1648,B383,'Base 61x27'!$L$2:$L$1648,C383)</x:f>
        <x:v>67.78846153846153</x:v>
      </x:c>
    </x:row>
    <x:row r="384">
      <x:c r="A384" s="10" t="s">
        <x:v>89</x:v>
      </x:c>
      <x:c r="B384" s="10" t="s">
        <x:v>165</x:v>
      </x:c>
      <x:c r="C384" s="10" t="s">
        <x:v>164</x:v>
      </x:c>
      <x:c r="D384" s="10" t="n">
        <x:f>SUMIFS('Base 61x27'!$U$2:$U$1648,'Base 61x27'!$B$2:$B$1648,A384,'Base 61x27'!$M$2:$M$1648,B384,'Base 61x27'!$L$2:$L$1648,C384)/SUMIFS('Base 61x27'!$N$2:$N$1648,'Base 61x27'!$B$2:$B$1648,A384,'Base 61x27'!$M$2:$M$1648,B384,'Base 61x27'!$L$2:$L$1648,C384)</x:f>
        <x:v>94.23076923076924</x:v>
      </x:c>
    </x:row>
    <x:row r="385">
      <x:c r="A385" s="10" t="s">
        <x:v>89</x:v>
      </x:c>
      <x:c r="B385" s="10" t="s">
        <x:v>165</x:v>
      </x:c>
      <x:c r="C385" s="10" t="s">
        <x:v>182</x:v>
      </x:c>
      <x:c r="D385" s="10" t="n">
        <x:f>SUMIFS('Base 61x27'!$U$2:$U$1648,'Base 61x27'!$B$2:$B$1648,A385,'Base 61x27'!$M$2:$M$1648,B385,'Base 61x27'!$L$2:$L$1648,C385)/SUMIFS('Base 61x27'!$N$2:$N$1648,'Base 61x27'!$B$2:$B$1648,A385,'Base 61x27'!$M$2:$M$1648,B385,'Base 61x27'!$L$2:$L$1648,C385)</x:f>
        <x:v>39.42307692307692</x:v>
      </x:c>
    </x:row>
    <x:row r="386">
      <x:c r="A386" s="10" t="s">
        <x:v>89</x:v>
      </x:c>
      <x:c r="B386" s="10" t="s">
        <x:v>255</x:v>
      </x:c>
      <x:c r="C386" s="10" t="s">
        <x:v>270</x:v>
      </x:c>
      <x:c r="D386" s="10" t="n">
        <x:f>SUMIFS('Base 61x27'!$U$2:$U$1648,'Base 61x27'!$B$2:$B$1648,A386,'Base 61x27'!$M$2:$M$1648,B386,'Base 61x27'!$L$2:$L$1648,C386)/SUMIFS('Base 61x27'!$N$2:$N$1648,'Base 61x27'!$B$2:$B$1648,A386,'Base 61x27'!$M$2:$M$1648,B386,'Base 61x27'!$L$2:$L$1648,C386)</x:f>
        <x:v>83.07692307692308</x:v>
      </x:c>
    </x:row>
    <x:row r="387">
      <x:c r="A387" s="10" t="s">
        <x:v>89</x:v>
      </x:c>
      <x:c r="B387" s="10" t="s">
        <x:v>255</x:v>
      </x:c>
      <x:c r="C387" s="10" t="s">
        <x:v>254</x:v>
      </x:c>
      <x:c r="D387" s="10" t="n">
        <x:f>SUMIFS('Base 61x27'!$U$2:$U$1648,'Base 61x27'!$B$2:$B$1648,A387,'Base 61x27'!$M$2:$M$1648,B387,'Base 61x27'!$L$2:$L$1648,C387)/SUMIFS('Base 61x27'!$N$2:$N$1648,'Base 61x27'!$B$2:$B$1648,A387,'Base 61x27'!$M$2:$M$1648,B387,'Base 61x27'!$L$2:$L$1648,C387)</x:f>
        <x:v>61.53846153846154</x:v>
      </x:c>
    </x:row>
    <x:row r="388">
      <x:c r="A388" s="10" t="s">
        <x:v>89</x:v>
      </x:c>
      <x:c r="B388" s="10" t="s">
        <x:v>255</x:v>
      </x:c>
      <x:c r="C388" s="10" t="s">
        <x:v>323</x:v>
      </x:c>
      <x:c r="D388" s="10" t="n">
        <x:f>SUMIFS('Base 61x27'!$U$2:$U$1648,'Base 61x27'!$B$2:$B$1648,A388,'Base 61x27'!$M$2:$M$1648,B388,'Base 61x27'!$L$2:$L$1648,C388)/SUMIFS('Base 61x27'!$N$2:$N$1648,'Base 61x27'!$B$2:$B$1648,A388,'Base 61x27'!$M$2:$M$1648,B388,'Base 61x27'!$L$2:$L$1648,C388)</x:f>
        <x:v>77.30769230769232</x:v>
      </x:c>
    </x:row>
    <x:row r="389">
      <x:c r="A389" s="10" t="s">
        <x:v>89</x:v>
      </x:c>
      <x:c r="B389" s="10" t="s">
        <x:v>255</x:v>
      </x:c>
      <x:c r="C389" s="10" t="s">
        <x:v>285</x:v>
      </x:c>
      <x:c r="D389" s="10" t="n">
        <x:f>SUMIFS('Base 61x27'!$U$2:$U$1648,'Base 61x27'!$B$2:$B$1648,A389,'Base 61x27'!$M$2:$M$1648,B389,'Base 61x27'!$L$2:$L$1648,C389)/SUMIFS('Base 61x27'!$N$2:$N$1648,'Base 61x27'!$B$2:$B$1648,A389,'Base 61x27'!$M$2:$M$1648,B389,'Base 61x27'!$L$2:$L$1648,C389)</x:f>
        <x:v>79.48717948717949</x:v>
      </x:c>
    </x:row>
    <x:row r="390">
      <x:c r="A390" s="10" t="s">
        <x:v>89</x:v>
      </x:c>
      <x:c r="B390" s="10" t="s">
        <x:v>120</x:v>
      </x:c>
      <x:c r="C390" s="10" t="s">
        <x:v>119</x:v>
      </x:c>
      <x:c r="D390" s="10" t="n">
        <x:f>SUMIFS('Base 61x27'!$U$2:$U$1648,'Base 61x27'!$B$2:$B$1648,A390,'Base 61x27'!$M$2:$M$1648,B390,'Base 61x27'!$L$2:$L$1648,C390)/SUMIFS('Base 61x27'!$N$2:$N$1648,'Base 61x27'!$B$2:$B$1648,A390,'Base 61x27'!$M$2:$M$1648,B390,'Base 61x27'!$L$2:$L$1648,C390)</x:f>
        <x:v>96.15384615384616</x:v>
      </x:c>
    </x:row>
    <x:row r="391">
      <x:c r="A391" s="10" t="s">
        <x:v>89</x:v>
      </x:c>
      <x:c r="B391" s="10" t="s">
        <x:v>56</x:v>
      </x:c>
      <x:c r="C391" s="10" t="s">
        <x:v>55</x:v>
      </x:c>
      <x:c r="D391" s="10" t="n">
        <x:f>SUMIFS('Base 61x27'!$U$2:$U$1648,'Base 61x27'!$B$2:$B$1648,A391,'Base 61x27'!$M$2:$M$1648,B391,'Base 61x27'!$L$2:$L$1648,C391)/SUMIFS('Base 61x27'!$N$2:$N$1648,'Base 61x27'!$B$2:$B$1648,A391,'Base 61x27'!$M$2:$M$1648,B391,'Base 61x27'!$L$2:$L$1648,C391)</x:f>
        <x:v>100</x:v>
      </x:c>
    </x:row>
    <x:row r="392">
      <x:c r="A392" s="10" t="s">
        <x:v>89</x:v>
      </x:c>
      <x:c r="B392" s="10" t="s">
        <x:v>56</x:v>
      </x:c>
      <x:c r="C392" s="10" t="s">
        <x:v>113</x:v>
      </x:c>
      <x:c r="D392" s="10" t="n">
        <x:f>SUMIFS('Base 61x27'!$U$2:$U$1648,'Base 61x27'!$B$2:$B$1648,A392,'Base 61x27'!$M$2:$M$1648,B392,'Base 61x27'!$L$2:$L$1648,C392)/SUMIFS('Base 61x27'!$N$2:$N$1648,'Base 61x27'!$B$2:$B$1648,A392,'Base 61x27'!$M$2:$M$1648,B392,'Base 61x27'!$L$2:$L$1648,C392)</x:f>
        <x:v>100</x:v>
      </x:c>
    </x:row>
    <x:row r="393">
      <x:c r="A393" s="10" t="s">
        <x:v>89</x:v>
      </x:c>
      <x:c r="B393" s="10" t="s">
        <x:v>124</x:v>
      </x:c>
      <x:c r="C393" s="10" t="s">
        <x:v>123</x:v>
      </x:c>
      <x:c r="D393" s="10" t="n">
        <x:f>SUMIFS('Base 61x27'!$U$2:$U$1648,'Base 61x27'!$B$2:$B$1648,A393,'Base 61x27'!$M$2:$M$1648,B393,'Base 61x27'!$L$2:$L$1648,C393)/SUMIFS('Base 61x27'!$N$2:$N$1648,'Base 61x27'!$B$2:$B$1648,A393,'Base 61x27'!$M$2:$M$1648,B393,'Base 61x27'!$L$2:$L$1648,C393)</x:f>
        <x:v>100</x:v>
      </x:c>
    </x:row>
    <x:row r="394">
      <x:c r="A394" s="10" t="s">
        <x:v>89</x:v>
      </x:c>
      <x:c r="B394" s="10" t="s">
        <x:v>124</x:v>
      </x:c>
      <x:c r="C394" s="10" t="s">
        <x:v>129</x:v>
      </x:c>
      <x:c r="D394" s="10" t="n">
        <x:f>SUMIFS('Base 61x27'!$U$2:$U$1648,'Base 61x27'!$B$2:$B$1648,A394,'Base 61x27'!$M$2:$M$1648,B394,'Base 61x27'!$L$2:$L$1648,C394)/SUMIFS('Base 61x27'!$N$2:$N$1648,'Base 61x27'!$B$2:$B$1648,A394,'Base 61x27'!$M$2:$M$1648,B394,'Base 61x27'!$L$2:$L$1648,C394)</x:f>
        <x:v>92.3076923076923</x:v>
      </x:c>
    </x:row>
    <x:row r="395">
      <x:c r="A395" s="10" t="s">
        <x:v>89</x:v>
      </x:c>
      <x:c r="B395" s="10" t="s">
        <x:v>340</x:v>
      </x:c>
      <x:c r="C395" s="10" t="s">
        <x:v>339</x:v>
      </x:c>
      <x:c r="D395" s="10" t="n">
        <x:f>SUMIFS('Base 61x27'!$U$2:$U$1648,'Base 61x27'!$B$2:$B$1648,A395,'Base 61x27'!$M$2:$M$1648,B395,'Base 61x27'!$L$2:$L$1648,C395)/SUMIFS('Base 61x27'!$N$2:$N$1648,'Base 61x27'!$B$2:$B$1648,A395,'Base 61x27'!$M$2:$M$1648,B395,'Base 61x27'!$L$2:$L$1648,C395)</x:f>
        <x:v>61.53846153846155</x:v>
      </x:c>
    </x:row>
    <x:row r="396">
      <x:c r="A396" s="10" t="s">
        <x:v>89</x:v>
      </x:c>
      <x:c r="B396" s="10" t="s">
        <x:v>340</x:v>
      </x:c>
      <x:c r="C396" s="10" t="s">
        <x:v>357</x:v>
      </x:c>
      <x:c r="D396" s="10" t="n">
        <x:f>SUMIFS('Base 61x27'!$U$2:$U$1648,'Base 61x27'!$B$2:$B$1648,A396,'Base 61x27'!$M$2:$M$1648,B396,'Base 61x27'!$L$2:$L$1648,C396)/SUMIFS('Base 61x27'!$N$2:$N$1648,'Base 61x27'!$B$2:$B$1648,A396,'Base 61x27'!$M$2:$M$1648,B396,'Base 61x27'!$L$2:$L$1648,C396)</x:f>
        <x:v>70.51282051282051</x:v>
      </x:c>
    </x:row>
    <x:row r="397">
      <x:c r="A397" s="10" t="s">
        <x:v>89</x:v>
      </x:c>
      <x:c r="B397" s="10" t="s">
        <x:v>340</x:v>
      </x:c>
      <x:c r="C397" s="10" t="s">
        <x:v>348</x:v>
      </x:c>
      <x:c r="D397" s="10" t="n">
        <x:f>SUMIFS('Base 61x27'!$U$2:$U$1648,'Base 61x27'!$B$2:$B$1648,A397,'Base 61x27'!$M$2:$M$1648,B397,'Base 61x27'!$L$2:$L$1648,C397)/SUMIFS('Base 61x27'!$N$2:$N$1648,'Base 61x27'!$B$2:$B$1648,A397,'Base 61x27'!$M$2:$M$1648,B397,'Base 61x27'!$L$2:$L$1648,C397)</x:f>
        <x:v>76.92307692307692</x:v>
      </x:c>
    </x:row>
    <x:row r="398">
      <x:c r="A398" s="10" t="s">
        <x:v>91</x:v>
      </x:c>
      <x:c r="B398" s="10" t="s">
        <x:v>246</x:v>
      </x:c>
      <x:c r="C398" s="10" t="s">
        <x:v>245</x:v>
      </x:c>
      <x:c r="D398" s="10" t="n">
        <x:f>SUMIFS('Base 61x27'!$U$2:$U$1648,'Base 61x27'!$B$2:$B$1648,A398,'Base 61x27'!$M$2:$M$1648,B398,'Base 61x27'!$L$2:$L$1648,C398)/SUMIFS('Base 61x27'!$N$2:$N$1648,'Base 61x27'!$B$2:$B$1648,A398,'Base 61x27'!$M$2:$M$1648,B398,'Base 61x27'!$L$2:$L$1648,C398)</x:f>
        <x:v>3.8461538461538463</x:v>
      </x:c>
    </x:row>
    <x:row r="399">
      <x:c r="A399" s="10" t="s">
        <x:v>91</x:v>
      </x:c>
      <x:c r="B399" s="10" t="s">
        <x:v>246</x:v>
      </x:c>
      <x:c r="C399" s="10" t="s">
        <x:v>250</x:v>
      </x:c>
      <x:c r="D399" s="10" t="n">
        <x:f>SUMIFS('Base 61x27'!$U$2:$U$1648,'Base 61x27'!$B$2:$B$1648,A399,'Base 61x27'!$M$2:$M$1648,B399,'Base 61x27'!$L$2:$L$1648,C399)/SUMIFS('Base 61x27'!$N$2:$N$1648,'Base 61x27'!$B$2:$B$1648,A399,'Base 61x27'!$M$2:$M$1648,B399,'Base 61x27'!$L$2:$L$1648,C399)</x:f>
        <x:v>19.230769230769234</x:v>
      </x:c>
    </x:row>
    <x:row r="400">
      <x:c r="A400" s="10" t="s">
        <x:v>91</x:v>
      </x:c>
      <x:c r="B400" s="10" t="s">
        <x:v>236</x:v>
      </x:c>
      <x:c r="C400" s="10" t="s">
        <x:v>240</x:v>
      </x:c>
      <x:c r="D400" s="10" t="n">
        <x:f>SUMIFS('Base 61x27'!$U$2:$U$1648,'Base 61x27'!$B$2:$B$1648,A400,'Base 61x27'!$M$2:$M$1648,B400,'Base 61x27'!$L$2:$L$1648,C400)/SUMIFS('Base 61x27'!$N$2:$N$1648,'Base 61x27'!$B$2:$B$1648,A400,'Base 61x27'!$M$2:$M$1648,B400,'Base 61x27'!$L$2:$L$1648,C400)</x:f>
        <x:v>57.692307692307686</x:v>
      </x:c>
    </x:row>
    <x:row r="401">
      <x:c r="A401" s="10" t="s">
        <x:v>91</x:v>
      </x:c>
      <x:c r="B401" s="10" t="s">
        <x:v>236</x:v>
      </x:c>
      <x:c r="C401" s="10" t="s">
        <x:v>235</x:v>
      </x:c>
      <x:c r="D401" s="10" t="n">
        <x:f>SUMIFS('Base 61x27'!$U$2:$U$1648,'Base 61x27'!$B$2:$B$1648,A401,'Base 61x27'!$M$2:$M$1648,B401,'Base 61x27'!$L$2:$L$1648,C401)/SUMIFS('Base 61x27'!$N$2:$N$1648,'Base 61x27'!$B$2:$B$1648,A401,'Base 61x27'!$M$2:$M$1648,B401,'Base 61x27'!$L$2:$L$1648,C401)</x:f>
        <x:v>7.6923076923076925</x:v>
      </x:c>
    </x:row>
    <x:row r="402">
      <x:c r="A402" s="10" t="s">
        <x:v>91</x:v>
      </x:c>
      <x:c r="B402" s="10" t="s">
        <x:v>134</x:v>
      </x:c>
      <x:c r="C402" s="10" t="s">
        <x:v>139</x:v>
      </x:c>
      <x:c r="D402" s="10" t="n">
        <x:f>SUMIFS('Base 61x27'!$U$2:$U$1648,'Base 61x27'!$B$2:$B$1648,A402,'Base 61x27'!$M$2:$M$1648,B402,'Base 61x27'!$L$2:$L$1648,C402)/SUMIFS('Base 61x27'!$N$2:$N$1648,'Base 61x27'!$B$2:$B$1648,A402,'Base 61x27'!$M$2:$M$1648,B402,'Base 61x27'!$L$2:$L$1648,C402)</x:f>
        <x:v>64.10256410256409</x:v>
      </x:c>
    </x:row>
    <x:row r="403">
      <x:c r="A403" s="10" t="s">
        <x:v>91</x:v>
      </x:c>
      <x:c r="B403" s="10" t="s">
        <x:v>134</x:v>
      </x:c>
      <x:c r="C403" s="10" t="s">
        <x:v>133</x:v>
      </x:c>
      <x:c r="D403" s="10" t="n">
        <x:f>SUMIFS('Base 61x27'!$U$2:$U$1648,'Base 61x27'!$B$2:$B$1648,A403,'Base 61x27'!$M$2:$M$1648,B403,'Base 61x27'!$L$2:$L$1648,C403)/SUMIFS('Base 61x27'!$N$2:$N$1648,'Base 61x27'!$B$2:$B$1648,A403,'Base 61x27'!$M$2:$M$1648,B403,'Base 61x27'!$L$2:$L$1648,C403)</x:f>
        <x:v>19.230769230769234</x:v>
      </x:c>
    </x:row>
    <x:row r="404">
      <x:c r="A404" s="10" t="s">
        <x:v>91</x:v>
      </x:c>
      <x:c r="B404" s="10" t="s">
        <x:v>134</x:v>
      </x:c>
      <x:c r="C404" s="10" t="s">
        <x:v>153</x:v>
      </x:c>
      <x:c r="D404" s="10" t="n">
        <x:f>SUMIFS('Base 61x27'!$U$2:$U$1648,'Base 61x27'!$B$2:$B$1648,A404,'Base 61x27'!$M$2:$M$1648,B404,'Base 61x27'!$L$2:$L$1648,C404)/SUMIFS('Base 61x27'!$N$2:$N$1648,'Base 61x27'!$B$2:$B$1648,A404,'Base 61x27'!$M$2:$M$1648,B404,'Base 61x27'!$L$2:$L$1648,C404)</x:f>
        <x:v>29.487179487179485</x:v>
      </x:c>
    </x:row>
    <x:row r="405">
      <x:c r="A405" s="10" t="s">
        <x:v>91</x:v>
      </x:c>
      <x:c r="B405" s="10" t="s">
        <x:v>165</x:v>
      </x:c>
      <x:c r="C405" s="10" t="s">
        <x:v>210</x:v>
      </x:c>
      <x:c r="D405" s="10" t="n">
        <x:f>SUMIFS('Base 61x27'!$U$2:$U$1648,'Base 61x27'!$B$2:$B$1648,A405,'Base 61x27'!$M$2:$M$1648,B405,'Base 61x27'!$L$2:$L$1648,C405)/SUMIFS('Base 61x27'!$N$2:$N$1648,'Base 61x27'!$B$2:$B$1648,A405,'Base 61x27'!$M$2:$M$1648,B405,'Base 61x27'!$L$2:$L$1648,C405)</x:f>
        <x:v>25.961538461538456</x:v>
      </x:c>
    </x:row>
    <x:row r="406">
      <x:c r="A406" s="10" t="s">
        <x:v>91</x:v>
      </x:c>
      <x:c r="B406" s="10" t="s">
        <x:v>165</x:v>
      </x:c>
      <x:c r="C406" s="10" t="s">
        <x:v>164</x:v>
      </x:c>
      <x:c r="D406" s="10" t="n">
        <x:f>SUMIFS('Base 61x27'!$U$2:$U$1648,'Base 61x27'!$B$2:$B$1648,A406,'Base 61x27'!$M$2:$M$1648,B406,'Base 61x27'!$L$2:$L$1648,C406)/SUMIFS('Base 61x27'!$N$2:$N$1648,'Base 61x27'!$B$2:$B$1648,A406,'Base 61x27'!$M$2:$M$1648,B406,'Base 61x27'!$L$2:$L$1648,C406)</x:f>
        <x:v>11.923076923076925</x:v>
      </x:c>
    </x:row>
    <x:row r="407">
      <x:c r="A407" s="10" t="s">
        <x:v>91</x:v>
      </x:c>
      <x:c r="B407" s="10" t="s">
        <x:v>165</x:v>
      </x:c>
      <x:c r="C407" s="10" t="s">
        <x:v>182</x:v>
      </x:c>
      <x:c r="D407" s="10" t="n">
        <x:f>SUMIFS('Base 61x27'!$U$2:$U$1648,'Base 61x27'!$B$2:$B$1648,A407,'Base 61x27'!$M$2:$M$1648,B407,'Base 61x27'!$L$2:$L$1648,C407)/SUMIFS('Base 61x27'!$N$2:$N$1648,'Base 61x27'!$B$2:$B$1648,A407,'Base 61x27'!$M$2:$M$1648,B407,'Base 61x27'!$L$2:$L$1648,C407)</x:f>
        <x:v>20.67307692307692</x:v>
      </x:c>
    </x:row>
    <x:row r="408">
      <x:c r="A408" s="10" t="s">
        <x:v>91</x:v>
      </x:c>
      <x:c r="B408" s="10" t="s">
        <x:v>255</x:v>
      </x:c>
      <x:c r="C408" s="10" t="s">
        <x:v>270</x:v>
      </x:c>
      <x:c r="D408" s="10" t="n">
        <x:f>SUMIFS('Base 61x27'!$U$2:$U$1648,'Base 61x27'!$B$2:$B$1648,A408,'Base 61x27'!$M$2:$M$1648,B408,'Base 61x27'!$L$2:$L$1648,C408)/SUMIFS('Base 61x27'!$N$2:$N$1648,'Base 61x27'!$B$2:$B$1648,A408,'Base 61x27'!$M$2:$M$1648,B408,'Base 61x27'!$L$2:$L$1648,C408)</x:f>
        <x:v>67.69230769230771</x:v>
      </x:c>
    </x:row>
    <x:row r="409">
      <x:c r="A409" s="10" t="s">
        <x:v>91</x:v>
      </x:c>
      <x:c r="B409" s="10" t="s">
        <x:v>255</x:v>
      </x:c>
      <x:c r="C409" s="10" t="s">
        <x:v>254</x:v>
      </x:c>
      <x:c r="D409" s="10" t="n">
        <x:f>SUMIFS('Base 61x27'!$U$2:$U$1648,'Base 61x27'!$B$2:$B$1648,A409,'Base 61x27'!$M$2:$M$1648,B409,'Base 61x27'!$L$2:$L$1648,C409)/SUMIFS('Base 61x27'!$N$2:$N$1648,'Base 61x27'!$B$2:$B$1648,A409,'Base 61x27'!$M$2:$M$1648,B409,'Base 61x27'!$L$2:$L$1648,C409)</x:f>
        <x:v>46.15384615384615</x:v>
      </x:c>
    </x:row>
    <x:row r="410">
      <x:c r="A410" s="10" t="s">
        <x:v>91</x:v>
      </x:c>
      <x:c r="B410" s="10" t="s">
        <x:v>255</x:v>
      </x:c>
      <x:c r="C410" s="10" t="s">
        <x:v>323</x:v>
      </x:c>
      <x:c r="D410" s="10" t="n">
        <x:f>SUMIFS('Base 61x27'!$U$2:$U$1648,'Base 61x27'!$B$2:$B$1648,A410,'Base 61x27'!$M$2:$M$1648,B410,'Base 61x27'!$L$2:$L$1648,C410)/SUMIFS('Base 61x27'!$N$2:$N$1648,'Base 61x27'!$B$2:$B$1648,A410,'Base 61x27'!$M$2:$M$1648,B410,'Base 61x27'!$L$2:$L$1648,C410)</x:f>
        <x:v>57.6923076923077</x:v>
      </x:c>
    </x:row>
    <x:row r="411">
      <x:c r="A411" s="10" t="s">
        <x:v>91</x:v>
      </x:c>
      <x:c r="B411" s="10" t="s">
        <x:v>255</x:v>
      </x:c>
      <x:c r="C411" s="10" t="s">
        <x:v>285</x:v>
      </x:c>
      <x:c r="D411" s="10" t="n">
        <x:f>SUMIFS('Base 61x27'!$U$2:$U$1648,'Base 61x27'!$B$2:$B$1648,A411,'Base 61x27'!$M$2:$M$1648,B411,'Base 61x27'!$L$2:$L$1648,C411)/SUMIFS('Base 61x27'!$N$2:$N$1648,'Base 61x27'!$B$2:$B$1648,A411,'Base 61x27'!$M$2:$M$1648,B411,'Base 61x27'!$L$2:$L$1648,C411)</x:f>
        <x:v>46.15384615384616</x:v>
      </x:c>
    </x:row>
    <x:row r="412">
      <x:c r="A412" s="10" t="s">
        <x:v>91</x:v>
      </x:c>
      <x:c r="B412" s="10" t="s">
        <x:v>120</x:v>
      </x:c>
      <x:c r="C412" s="10" t="s">
        <x:v>119</x:v>
      </x:c>
      <x:c r="D412" s="10" t="n">
        <x:f>SUMIFS('Base 61x27'!$U$2:$U$1648,'Base 61x27'!$B$2:$B$1648,A412,'Base 61x27'!$M$2:$M$1648,B412,'Base 61x27'!$L$2:$L$1648,C412)/SUMIFS('Base 61x27'!$N$2:$N$1648,'Base 61x27'!$B$2:$B$1648,A412,'Base 61x27'!$M$2:$M$1648,B412,'Base 61x27'!$L$2:$L$1648,C412)</x:f>
        <x:v>7.6923076923076925</x:v>
      </x:c>
    </x:row>
    <x:row r="413">
      <x:c r="A413" s="10" t="s">
        <x:v>91</x:v>
      </x:c>
      <x:c r="B413" s="10" t="s">
        <x:v>56</x:v>
      </x:c>
      <x:c r="C413" s="10" t="s">
        <x:v>55</x:v>
      </x:c>
      <x:c r="D413" s="10" t="n">
        <x:f>SUMIFS('Base 61x27'!$U$2:$U$1648,'Base 61x27'!$B$2:$B$1648,A413,'Base 61x27'!$M$2:$M$1648,B413,'Base 61x27'!$L$2:$L$1648,C413)/SUMIFS('Base 61x27'!$N$2:$N$1648,'Base 61x27'!$B$2:$B$1648,A413,'Base 61x27'!$M$2:$M$1648,B413,'Base 61x27'!$L$2:$L$1648,C413)</x:f>
        <x:v>1.9230769230769231</x:v>
      </x:c>
    </x:row>
    <x:row r="414">
      <x:c r="A414" s="10" t="s">
        <x:v>91</x:v>
      </x:c>
      <x:c r="B414" s="10" t="s">
        <x:v>56</x:v>
      </x:c>
      <x:c r="C414" s="10" t="s">
        <x:v>113</x:v>
      </x:c>
      <x:c r="D414" s="10" t="n">
        <x:f>SUMIFS('Base 61x27'!$U$2:$U$1648,'Base 61x27'!$B$2:$B$1648,A414,'Base 61x27'!$M$2:$M$1648,B414,'Base 61x27'!$L$2:$L$1648,C414)/SUMIFS('Base 61x27'!$N$2:$N$1648,'Base 61x27'!$B$2:$B$1648,A414,'Base 61x27'!$M$2:$M$1648,B414,'Base 61x27'!$L$2:$L$1648,C414)</x:f>
        <x:v>3.8461538461538463</x:v>
      </x:c>
    </x:row>
    <x:row r="415">
      <x:c r="A415" s="10" t="s">
        <x:v>91</x:v>
      </x:c>
      <x:c r="B415" s="10" t="s">
        <x:v>124</x:v>
      </x:c>
      <x:c r="C415" s="10" t="s">
        <x:v>123</x:v>
      </x:c>
      <x:c r="D415" s="10" t="n">
        <x:f>SUMIFS('Base 61x27'!$U$2:$U$1648,'Base 61x27'!$B$2:$B$1648,A415,'Base 61x27'!$M$2:$M$1648,B415,'Base 61x27'!$L$2:$L$1648,C415)/SUMIFS('Base 61x27'!$N$2:$N$1648,'Base 61x27'!$B$2:$B$1648,A415,'Base 61x27'!$M$2:$M$1648,B415,'Base 61x27'!$L$2:$L$1648,C415)</x:f>
        <x:v>11.538461538461538</x:v>
      </x:c>
    </x:row>
    <x:row r="416">
      <x:c r="A416" s="10" t="s">
        <x:v>91</x:v>
      </x:c>
      <x:c r="B416" s="10" t="s">
        <x:v>124</x:v>
      </x:c>
      <x:c r="C416" s="10" t="s">
        <x:v>129</x:v>
      </x:c>
      <x:c r="D416" s="10" t="n">
        <x:f>SUMIFS('Base 61x27'!$U$2:$U$1648,'Base 61x27'!$B$2:$B$1648,A416,'Base 61x27'!$M$2:$M$1648,B416,'Base 61x27'!$L$2:$L$1648,C416)/SUMIFS('Base 61x27'!$N$2:$N$1648,'Base 61x27'!$B$2:$B$1648,A416,'Base 61x27'!$M$2:$M$1648,B416,'Base 61x27'!$L$2:$L$1648,C416)</x:f>
        <x:v>11.538461538461538</x:v>
      </x:c>
    </x:row>
    <x:row r="417">
      <x:c r="A417" s="10" t="s">
        <x:v>91</x:v>
      </x:c>
      <x:c r="B417" s="10" t="s">
        <x:v>340</x:v>
      </x:c>
      <x:c r="C417" s="10" t="s">
        <x:v>339</x:v>
      </x:c>
      <x:c r="D417" s="10" t="n">
        <x:f>SUMIFS('Base 61x27'!$U$2:$U$1648,'Base 61x27'!$B$2:$B$1648,A417,'Base 61x27'!$M$2:$M$1648,B417,'Base 61x27'!$L$2:$L$1648,C417)/SUMIFS('Base 61x27'!$N$2:$N$1648,'Base 61x27'!$B$2:$B$1648,A417,'Base 61x27'!$M$2:$M$1648,B417,'Base 61x27'!$L$2:$L$1648,C417)</x:f>
        <x:v>61.53846153846153</x:v>
      </x:c>
    </x:row>
    <x:row r="418">
      <x:c r="A418" s="10" t="s">
        <x:v>91</x:v>
      </x:c>
      <x:c r="B418" s="10" t="s">
        <x:v>340</x:v>
      </x:c>
      <x:c r="C418" s="10" t="s">
        <x:v>357</x:v>
      </x:c>
      <x:c r="D418" s="10" t="n">
        <x:f>SUMIFS('Base 61x27'!$U$2:$U$1648,'Base 61x27'!$B$2:$B$1648,A418,'Base 61x27'!$M$2:$M$1648,B418,'Base 61x27'!$L$2:$L$1648,C418)/SUMIFS('Base 61x27'!$N$2:$N$1648,'Base 61x27'!$B$2:$B$1648,A418,'Base 61x27'!$M$2:$M$1648,B418,'Base 61x27'!$L$2:$L$1648,C418)</x:f>
        <x:v>40.38461538461538</x:v>
      </x:c>
    </x:row>
    <x:row r="419">
      <x:c r="A419" s="10" t="s">
        <x:v>91</x:v>
      </x:c>
      <x:c r="B419" s="10" t="s">
        <x:v>340</x:v>
      </x:c>
      <x:c r="C419" s="10" t="s">
        <x:v>348</x:v>
      </x:c>
      <x:c r="D419" s="10" t="n">
        <x:f>SUMIFS('Base 61x27'!$U$2:$U$1648,'Base 61x27'!$B$2:$B$1648,A419,'Base 61x27'!$M$2:$M$1648,B419,'Base 61x27'!$L$2:$L$1648,C419)/SUMIFS('Base 61x27'!$N$2:$N$1648,'Base 61x27'!$B$2:$B$1648,A419,'Base 61x27'!$M$2:$M$1648,B419,'Base 61x27'!$L$2:$L$1648,C419)</x:f>
        <x:v>32.69230769230769</x:v>
      </x:c>
    </x:row>
    <x:row r="420">
      <x:c r="A420" s="10" t="s">
        <x:v>93</x:v>
      </x:c>
      <x:c r="B420" s="10" t="s">
        <x:v>246</x:v>
      </x:c>
      <x:c r="C420" s="10" t="s">
        <x:v>245</x:v>
      </x:c>
      <x:c r="D420" s="10" t="n">
        <x:f>SUMIFS('Base 61x27'!$U$2:$U$1648,'Base 61x27'!$B$2:$B$1648,A420,'Base 61x27'!$M$2:$M$1648,B420,'Base 61x27'!$L$2:$L$1648,C420)/SUMIFS('Base 61x27'!$N$2:$N$1648,'Base 61x27'!$B$2:$B$1648,A420,'Base 61x27'!$M$2:$M$1648,B420,'Base 61x27'!$L$2:$L$1648,C420)</x:f>
        <x:v>50</x:v>
      </x:c>
    </x:row>
    <x:row r="421">
      <x:c r="A421" s="10" t="s">
        <x:v>93</x:v>
      </x:c>
      <x:c r="B421" s="10" t="s">
        <x:v>246</x:v>
      </x:c>
      <x:c r="C421" s="10" t="s">
        <x:v>250</x:v>
      </x:c>
      <x:c r="D421" s="10" t="n">
        <x:f>SUMIFS('Base 61x27'!$U$2:$U$1648,'Base 61x27'!$B$2:$B$1648,A421,'Base 61x27'!$M$2:$M$1648,B421,'Base 61x27'!$L$2:$L$1648,C421)/SUMIFS('Base 61x27'!$N$2:$N$1648,'Base 61x27'!$B$2:$B$1648,A421,'Base 61x27'!$M$2:$M$1648,B421,'Base 61x27'!$L$2:$L$1648,C421)</x:f>
        <x:v>46.15384615384615</x:v>
      </x:c>
    </x:row>
    <x:row r="422">
      <x:c r="A422" s="10" t="s">
        <x:v>93</x:v>
      </x:c>
      <x:c r="B422" s="10" t="s">
        <x:v>236</x:v>
      </x:c>
      <x:c r="C422" s="10" t="s">
        <x:v>240</x:v>
      </x:c>
      <x:c r="D422" s="10" t="n">
        <x:f>SUMIFS('Base 61x27'!$U$2:$U$1648,'Base 61x27'!$B$2:$B$1648,A422,'Base 61x27'!$M$2:$M$1648,B422,'Base 61x27'!$L$2:$L$1648,C422)/SUMIFS('Base 61x27'!$N$2:$N$1648,'Base 61x27'!$B$2:$B$1648,A422,'Base 61x27'!$M$2:$M$1648,B422,'Base 61x27'!$L$2:$L$1648,C422)</x:f>
        <x:v>19.230769230769234</x:v>
      </x:c>
    </x:row>
    <x:row r="423">
      <x:c r="A423" s="10" t="s">
        <x:v>93</x:v>
      </x:c>
      <x:c r="B423" s="10" t="s">
        <x:v>236</x:v>
      </x:c>
      <x:c r="C423" s="10" t="s">
        <x:v>235</x:v>
      </x:c>
      <x:c r="D423" s="10" t="n">
        <x:f>SUMIFS('Base 61x27'!$U$2:$U$1648,'Base 61x27'!$B$2:$B$1648,A423,'Base 61x27'!$M$2:$M$1648,B423,'Base 61x27'!$L$2:$L$1648,C423)/SUMIFS('Base 61x27'!$N$2:$N$1648,'Base 61x27'!$B$2:$B$1648,A423,'Base 61x27'!$M$2:$M$1648,B423,'Base 61x27'!$L$2:$L$1648,C423)</x:f>
        <x:v>69.23076923076923</x:v>
      </x:c>
    </x:row>
    <x:row r="424">
      <x:c r="A424" s="10" t="s">
        <x:v>93</x:v>
      </x:c>
      <x:c r="B424" s="10" t="s">
        <x:v>134</x:v>
      </x:c>
      <x:c r="C424" s="10" t="s">
        <x:v>139</x:v>
      </x:c>
      <x:c r="D424" s="10" t="n">
        <x:f>SUMIFS('Base 61x27'!$U$2:$U$1648,'Base 61x27'!$B$2:$B$1648,A424,'Base 61x27'!$M$2:$M$1648,B424,'Base 61x27'!$L$2:$L$1648,C424)/SUMIFS('Base 61x27'!$N$2:$N$1648,'Base 61x27'!$B$2:$B$1648,A424,'Base 61x27'!$M$2:$M$1648,B424,'Base 61x27'!$L$2:$L$1648,C424)</x:f>
        <x:v>39.74358974358974</x:v>
      </x:c>
    </x:row>
    <x:row r="425">
      <x:c r="A425" s="10" t="s">
        <x:v>93</x:v>
      </x:c>
      <x:c r="B425" s="10" t="s">
        <x:v>134</x:v>
      </x:c>
      <x:c r="C425" s="10" t="s">
        <x:v>133</x:v>
      </x:c>
      <x:c r="D425" s="10" t="n">
        <x:f>SUMIFS('Base 61x27'!$U$2:$U$1648,'Base 61x27'!$B$2:$B$1648,A425,'Base 61x27'!$M$2:$M$1648,B425,'Base 61x27'!$L$2:$L$1648,C425)/SUMIFS('Base 61x27'!$N$2:$N$1648,'Base 61x27'!$B$2:$B$1648,A425,'Base 61x27'!$M$2:$M$1648,B425,'Base 61x27'!$L$2:$L$1648,C425)</x:f>
        <x:v>15.384615384615385</x:v>
      </x:c>
    </x:row>
    <x:row r="426">
      <x:c r="A426" s="10" t="s">
        <x:v>93</x:v>
      </x:c>
      <x:c r="B426" s="10" t="s">
        <x:v>134</x:v>
      </x:c>
      <x:c r="C426" s="10" t="s">
        <x:v>153</x:v>
      </x:c>
      <x:c r="D426" s="10" t="n">
        <x:f>SUMIFS('Base 61x27'!$U$2:$U$1648,'Base 61x27'!$B$2:$B$1648,A426,'Base 61x27'!$M$2:$M$1648,B426,'Base 61x27'!$L$2:$L$1648,C426)/SUMIFS('Base 61x27'!$N$2:$N$1648,'Base 61x27'!$B$2:$B$1648,A426,'Base 61x27'!$M$2:$M$1648,B426,'Base 61x27'!$L$2:$L$1648,C426)</x:f>
        <x:v>64.74358974358975</x:v>
      </x:c>
    </x:row>
    <x:row r="427">
      <x:c r="A427" s="10" t="s">
        <x:v>93</x:v>
      </x:c>
      <x:c r="B427" s="10" t="s">
        <x:v>165</x:v>
      </x:c>
      <x:c r="C427" s="10" t="s">
        <x:v>210</x:v>
      </x:c>
      <x:c r="D427" s="10" t="n">
        <x:f>SUMIFS('Base 61x27'!$U$2:$U$1648,'Base 61x27'!$B$2:$B$1648,A427,'Base 61x27'!$M$2:$M$1648,B427,'Base 61x27'!$L$2:$L$1648,C427)/SUMIFS('Base 61x27'!$N$2:$N$1648,'Base 61x27'!$B$2:$B$1648,A427,'Base 61x27'!$M$2:$M$1648,B427,'Base 61x27'!$L$2:$L$1648,C427)</x:f>
        <x:v>61.05769230769229</x:v>
      </x:c>
    </x:row>
    <x:row r="428">
      <x:c r="A428" s="10" t="s">
        <x:v>93</x:v>
      </x:c>
      <x:c r="B428" s="10" t="s">
        <x:v>165</x:v>
      </x:c>
      <x:c r="C428" s="10" t="s">
        <x:v>164</x:v>
      </x:c>
      <x:c r="D428" s="10" t="n">
        <x:f>SUMIFS('Base 61x27'!$U$2:$U$1648,'Base 61x27'!$B$2:$B$1648,A428,'Base 61x27'!$M$2:$M$1648,B428,'Base 61x27'!$L$2:$L$1648,C428)/SUMIFS('Base 61x27'!$N$2:$N$1648,'Base 61x27'!$B$2:$B$1648,A428,'Base 61x27'!$M$2:$M$1648,B428,'Base 61x27'!$L$2:$L$1648,C428)</x:f>
        <x:v>57.6923076923077</x:v>
      </x:c>
    </x:row>
    <x:row r="429">
      <x:c r="A429" s="10" t="s">
        <x:v>93</x:v>
      </x:c>
      <x:c r="B429" s="10" t="s">
        <x:v>165</x:v>
      </x:c>
      <x:c r="C429" s="10" t="s">
        <x:v>182</x:v>
      </x:c>
      <x:c r="D429" s="10" t="n">
        <x:f>SUMIFS('Base 61x27'!$U$2:$U$1648,'Base 61x27'!$B$2:$B$1648,A429,'Base 61x27'!$M$2:$M$1648,B429,'Base 61x27'!$L$2:$L$1648,C429)/SUMIFS('Base 61x27'!$N$2:$N$1648,'Base 61x27'!$B$2:$B$1648,A429,'Base 61x27'!$M$2:$M$1648,B429,'Base 61x27'!$L$2:$L$1648,C429)</x:f>
        <x:v>41.58653846153845</x:v>
      </x:c>
    </x:row>
    <x:row r="430">
      <x:c r="A430" s="10" t="s">
        <x:v>93</x:v>
      </x:c>
      <x:c r="B430" s="10" t="s">
        <x:v>255</x:v>
      </x:c>
      <x:c r="C430" s="10" t="s">
        <x:v>270</x:v>
      </x:c>
      <x:c r="D430" s="10" t="n">
        <x:f>SUMIFS('Base 61x27'!$U$2:$U$1648,'Base 61x27'!$B$2:$B$1648,A430,'Base 61x27'!$M$2:$M$1648,B430,'Base 61x27'!$L$2:$L$1648,C430)/SUMIFS('Base 61x27'!$N$2:$N$1648,'Base 61x27'!$B$2:$B$1648,A430,'Base 61x27'!$M$2:$M$1648,B430,'Base 61x27'!$L$2:$L$1648,C430)</x:f>
        <x:v>36.92307692307692</x:v>
      </x:c>
    </x:row>
    <x:row r="431">
      <x:c r="A431" s="10" t="s">
        <x:v>93</x:v>
      </x:c>
      <x:c r="B431" s="10" t="s">
        <x:v>255</x:v>
      </x:c>
      <x:c r="C431" s="10" t="s">
        <x:v>254</x:v>
      </x:c>
      <x:c r="D431" s="10" t="n">
        <x:f>SUMIFS('Base 61x27'!$U$2:$U$1648,'Base 61x27'!$B$2:$B$1648,A431,'Base 61x27'!$M$2:$M$1648,B431,'Base 61x27'!$L$2:$L$1648,C431)/SUMIFS('Base 61x27'!$N$2:$N$1648,'Base 61x27'!$B$2:$B$1648,A431,'Base 61x27'!$M$2:$M$1648,B431,'Base 61x27'!$L$2:$L$1648,C431)</x:f>
        <x:v>25.000000000000004</x:v>
      </x:c>
    </x:row>
    <x:row r="432">
      <x:c r="A432" s="10" t="s">
        <x:v>93</x:v>
      </x:c>
      <x:c r="B432" s="10" t="s">
        <x:v>255</x:v>
      </x:c>
      <x:c r="C432" s="10" t="s">
        <x:v>323</x:v>
      </x:c>
      <x:c r="D432" s="10" t="n">
        <x:f>SUMIFS('Base 61x27'!$U$2:$U$1648,'Base 61x27'!$B$2:$B$1648,A432,'Base 61x27'!$M$2:$M$1648,B432,'Base 61x27'!$L$2:$L$1648,C432)/SUMIFS('Base 61x27'!$N$2:$N$1648,'Base 61x27'!$B$2:$B$1648,A432,'Base 61x27'!$M$2:$M$1648,B432,'Base 61x27'!$L$2:$L$1648,C432)</x:f>
        <x:v>17.692307692307697</x:v>
      </x:c>
    </x:row>
    <x:row r="433">
      <x:c r="A433" s="10" t="s">
        <x:v>93</x:v>
      </x:c>
      <x:c r="B433" s="10" t="s">
        <x:v>255</x:v>
      </x:c>
      <x:c r="C433" s="10" t="s">
        <x:v>285</x:v>
      </x:c>
      <x:c r="D433" s="10" t="n">
        <x:f>SUMIFS('Base 61x27'!$U$2:$U$1648,'Base 61x27'!$B$2:$B$1648,A433,'Base 61x27'!$M$2:$M$1648,B433,'Base 61x27'!$L$2:$L$1648,C433)/SUMIFS('Base 61x27'!$N$2:$N$1648,'Base 61x27'!$B$2:$B$1648,A433,'Base 61x27'!$M$2:$M$1648,B433,'Base 61x27'!$L$2:$L$1648,C433)</x:f>
        <x:v>34.61538461538462</x:v>
      </x:c>
    </x:row>
    <x:row r="434">
      <x:c r="A434" s="10" t="s">
        <x:v>93</x:v>
      </x:c>
      <x:c r="B434" s="10" t="s">
        <x:v>120</x:v>
      </x:c>
      <x:c r="C434" s="10" t="s">
        <x:v>119</x:v>
      </x:c>
      <x:c r="D434" s="10" t="n">
        <x:f>SUMIFS('Base 61x27'!$U$2:$U$1648,'Base 61x27'!$B$2:$B$1648,A434,'Base 61x27'!$M$2:$M$1648,B434,'Base 61x27'!$L$2:$L$1648,C434)/SUMIFS('Base 61x27'!$N$2:$N$1648,'Base 61x27'!$B$2:$B$1648,A434,'Base 61x27'!$M$2:$M$1648,B434,'Base 61x27'!$L$2:$L$1648,C434)</x:f>
        <x:v>46.15384615384615</x:v>
      </x:c>
    </x:row>
    <x:row r="435">
      <x:c r="A435" s="10" t="s">
        <x:v>93</x:v>
      </x:c>
      <x:c r="B435" s="10" t="s">
        <x:v>56</x:v>
      </x:c>
      <x:c r="C435" s="10" t="s">
        <x:v>55</x:v>
      </x:c>
      <x:c r="D435" s="10" t="n">
        <x:f>SUMIFS('Base 61x27'!$U$2:$U$1648,'Base 61x27'!$B$2:$B$1648,A435,'Base 61x27'!$M$2:$M$1648,B435,'Base 61x27'!$L$2:$L$1648,C435)/SUMIFS('Base 61x27'!$N$2:$N$1648,'Base 61x27'!$B$2:$B$1648,A435,'Base 61x27'!$M$2:$M$1648,B435,'Base 61x27'!$L$2:$L$1648,C435)</x:f>
        <x:v>48.07692307692308</x:v>
      </x:c>
    </x:row>
    <x:row r="436">
      <x:c r="A436" s="10" t="s">
        <x:v>93</x:v>
      </x:c>
      <x:c r="B436" s="10" t="s">
        <x:v>56</x:v>
      </x:c>
      <x:c r="C436" s="10" t="s">
        <x:v>113</x:v>
      </x:c>
      <x:c r="D436" s="10" t="n">
        <x:f>SUMIFS('Base 61x27'!$U$2:$U$1648,'Base 61x27'!$B$2:$B$1648,A436,'Base 61x27'!$M$2:$M$1648,B436,'Base 61x27'!$L$2:$L$1648,C436)/SUMIFS('Base 61x27'!$N$2:$N$1648,'Base 61x27'!$B$2:$B$1648,A436,'Base 61x27'!$M$2:$M$1648,B436,'Base 61x27'!$L$2:$L$1648,C436)</x:f>
        <x:v>57.692307692307686</x:v>
      </x:c>
    </x:row>
    <x:row r="437">
      <x:c r="A437" s="10" t="s">
        <x:v>93</x:v>
      </x:c>
      <x:c r="B437" s="10" t="s">
        <x:v>124</x:v>
      </x:c>
      <x:c r="C437" s="10" t="s">
        <x:v>123</x:v>
      </x:c>
      <x:c r="D437" s="10" t="n">
        <x:f>SUMIFS('Base 61x27'!$U$2:$U$1648,'Base 61x27'!$B$2:$B$1648,A437,'Base 61x27'!$M$2:$M$1648,B437,'Base 61x27'!$L$2:$L$1648,C437)/SUMIFS('Base 61x27'!$N$2:$N$1648,'Base 61x27'!$B$2:$B$1648,A437,'Base 61x27'!$M$2:$M$1648,B437,'Base 61x27'!$L$2:$L$1648,C437)</x:f>
        <x:v>42.30769230769231</x:v>
      </x:c>
    </x:row>
    <x:row r="438">
      <x:c r="A438" s="10" t="s">
        <x:v>93</x:v>
      </x:c>
      <x:c r="B438" s="10" t="s">
        <x:v>124</x:v>
      </x:c>
      <x:c r="C438" s="10" t="s">
        <x:v>129</x:v>
      </x:c>
      <x:c r="D438" s="10" t="n">
        <x:f>SUMIFS('Base 61x27'!$U$2:$U$1648,'Base 61x27'!$B$2:$B$1648,A438,'Base 61x27'!$M$2:$M$1648,B438,'Base 61x27'!$L$2:$L$1648,C438)/SUMIFS('Base 61x27'!$N$2:$N$1648,'Base 61x27'!$B$2:$B$1648,A438,'Base 61x27'!$M$2:$M$1648,B438,'Base 61x27'!$L$2:$L$1648,C438)</x:f>
        <x:v>46.15384615384615</x:v>
      </x:c>
    </x:row>
    <x:row r="439">
      <x:c r="A439" s="10" t="s">
        <x:v>93</x:v>
      </x:c>
      <x:c r="B439" s="10" t="s">
        <x:v>340</x:v>
      </x:c>
      <x:c r="C439" s="10" t="s">
        <x:v>339</x:v>
      </x:c>
      <x:c r="D439" s="10" t="n">
        <x:f>SUMIFS('Base 61x27'!$U$2:$U$1648,'Base 61x27'!$B$2:$B$1648,A439,'Base 61x27'!$M$2:$M$1648,B439,'Base 61x27'!$L$2:$L$1648,C439)/SUMIFS('Base 61x27'!$N$2:$N$1648,'Base 61x27'!$B$2:$B$1648,A439,'Base 61x27'!$M$2:$M$1648,B439,'Base 61x27'!$L$2:$L$1648,C439)</x:f>
        <x:v>19.23076923076923</x:v>
      </x:c>
    </x:row>
    <x:row r="440">
      <x:c r="A440" s="10" t="s">
        <x:v>93</x:v>
      </x:c>
      <x:c r="B440" s="10" t="s">
        <x:v>340</x:v>
      </x:c>
      <x:c r="C440" s="10" t="s">
        <x:v>357</x:v>
      </x:c>
      <x:c r="D440" s="10" t="n">
        <x:f>SUMIFS('Base 61x27'!$U$2:$U$1648,'Base 61x27'!$B$2:$B$1648,A440,'Base 61x27'!$M$2:$M$1648,B440,'Base 61x27'!$L$2:$L$1648,C440)/SUMIFS('Base 61x27'!$N$2:$N$1648,'Base 61x27'!$B$2:$B$1648,A440,'Base 61x27'!$M$2:$M$1648,B440,'Base 61x27'!$L$2:$L$1648,C440)</x:f>
        <x:v>42.30769230769231</x:v>
      </x:c>
    </x:row>
    <x:row r="441">
      <x:c r="A441" s="10" t="s">
        <x:v>93</x:v>
      </x:c>
      <x:c r="B441" s="10" t="s">
        <x:v>340</x:v>
      </x:c>
      <x:c r="C441" s="10" t="s">
        <x:v>348</x:v>
      </x:c>
      <x:c r="D441" s="10" t="n">
        <x:f>SUMIFS('Base 61x27'!$U$2:$U$1648,'Base 61x27'!$B$2:$B$1648,A441,'Base 61x27'!$M$2:$M$1648,B441,'Base 61x27'!$L$2:$L$1648,C441)/SUMIFS('Base 61x27'!$N$2:$N$1648,'Base 61x27'!$B$2:$B$1648,A441,'Base 61x27'!$M$2:$M$1648,B441,'Base 61x27'!$L$2:$L$1648,C441)</x:f>
        <x:v>44.230769230769226</x:v>
      </x:c>
    </x:row>
    <x:row r="442">
      <x:c r="A442" s="10" t="s">
        <x:v>95</x:v>
      </x:c>
      <x:c r="B442" s="10" t="s">
        <x:v>246</x:v>
      </x:c>
      <x:c r="C442" s="10" t="s">
        <x:v>245</x:v>
      </x:c>
      <x:c r="D442" s="10" t="n">
        <x:f>SUMIFS('Base 61x27'!$U$2:$U$1648,'Base 61x27'!$B$2:$B$1648,A442,'Base 61x27'!$M$2:$M$1648,B442,'Base 61x27'!$L$2:$L$1648,C442)/SUMIFS('Base 61x27'!$N$2:$N$1648,'Base 61x27'!$B$2:$B$1648,A442,'Base 61x27'!$M$2:$M$1648,B442,'Base 61x27'!$L$2:$L$1648,C442)</x:f>
        <x:v>80.76923076923077</x:v>
      </x:c>
    </x:row>
    <x:row r="443">
      <x:c r="A443" s="10" t="s">
        <x:v>95</x:v>
      </x:c>
      <x:c r="B443" s="10" t="s">
        <x:v>246</x:v>
      </x:c>
      <x:c r="C443" s="10" t="s">
        <x:v>250</x:v>
      </x:c>
      <x:c r="D443" s="10" t="n">
        <x:f>SUMIFS('Base 61x27'!$U$2:$U$1648,'Base 61x27'!$B$2:$B$1648,A443,'Base 61x27'!$M$2:$M$1648,B443,'Base 61x27'!$L$2:$L$1648,C443)/SUMIFS('Base 61x27'!$N$2:$N$1648,'Base 61x27'!$B$2:$B$1648,A443,'Base 61x27'!$M$2:$M$1648,B443,'Base 61x27'!$L$2:$L$1648,C443)</x:f>
        <x:v>88.46153846153845</x:v>
      </x:c>
    </x:row>
    <x:row r="444">
      <x:c r="A444" s="10" t="s">
        <x:v>95</x:v>
      </x:c>
      <x:c r="B444" s="10" t="s">
        <x:v>236</x:v>
      </x:c>
      <x:c r="C444" s="10" t="s">
        <x:v>240</x:v>
      </x:c>
      <x:c r="D444" s="10" t="n">
        <x:f>SUMIFS('Base 61x27'!$U$2:$U$1648,'Base 61x27'!$B$2:$B$1648,A444,'Base 61x27'!$M$2:$M$1648,B444,'Base 61x27'!$L$2:$L$1648,C444)/SUMIFS('Base 61x27'!$N$2:$N$1648,'Base 61x27'!$B$2:$B$1648,A444,'Base 61x27'!$M$2:$M$1648,B444,'Base 61x27'!$L$2:$L$1648,C444)</x:f>
        <x:v>76.92307692307693</x:v>
      </x:c>
    </x:row>
    <x:row r="445">
      <x:c r="A445" s="10" t="s">
        <x:v>95</x:v>
      </x:c>
      <x:c r="B445" s="10" t="s">
        <x:v>236</x:v>
      </x:c>
      <x:c r="C445" s="10" t="s">
        <x:v>235</x:v>
      </x:c>
      <x:c r="D445" s="10" t="n">
        <x:f>SUMIFS('Base 61x27'!$U$2:$U$1648,'Base 61x27'!$B$2:$B$1648,A445,'Base 61x27'!$M$2:$M$1648,B445,'Base 61x27'!$L$2:$L$1648,C445)/SUMIFS('Base 61x27'!$N$2:$N$1648,'Base 61x27'!$B$2:$B$1648,A445,'Base 61x27'!$M$2:$M$1648,B445,'Base 61x27'!$L$2:$L$1648,C445)</x:f>
        <x:v>46.15384615384615</x:v>
      </x:c>
    </x:row>
    <x:row r="446">
      <x:c r="A446" s="10" t="s">
        <x:v>95</x:v>
      </x:c>
      <x:c r="B446" s="10" t="s">
        <x:v>134</x:v>
      </x:c>
      <x:c r="C446" s="10" t="s">
        <x:v>139</x:v>
      </x:c>
      <x:c r="D446" s="10" t="n">
        <x:f>SUMIFS('Base 61x27'!$U$2:$U$1648,'Base 61x27'!$B$2:$B$1648,A446,'Base 61x27'!$M$2:$M$1648,B446,'Base 61x27'!$L$2:$L$1648,C446)/SUMIFS('Base 61x27'!$N$2:$N$1648,'Base 61x27'!$B$2:$B$1648,A446,'Base 61x27'!$M$2:$M$1648,B446,'Base 61x27'!$L$2:$L$1648,C446)</x:f>
        <x:v>59.61538461538461</x:v>
      </x:c>
    </x:row>
    <x:row r="447">
      <x:c r="A447" s="10" t="s">
        <x:v>95</x:v>
      </x:c>
      <x:c r="B447" s="10" t="s">
        <x:v>134</x:v>
      </x:c>
      <x:c r="C447" s="10" t="s">
        <x:v>133</x:v>
      </x:c>
      <x:c r="D447" s="10" t="n">
        <x:f>SUMIFS('Base 61x27'!$U$2:$U$1648,'Base 61x27'!$B$2:$B$1648,A447,'Base 61x27'!$M$2:$M$1648,B447,'Base 61x27'!$L$2:$L$1648,C447)/SUMIFS('Base 61x27'!$N$2:$N$1648,'Base 61x27'!$B$2:$B$1648,A447,'Base 61x27'!$M$2:$M$1648,B447,'Base 61x27'!$L$2:$L$1648,C447)</x:f>
        <x:v>55.769230769230774</x:v>
      </x:c>
    </x:row>
    <x:row r="448">
      <x:c r="A448" s="10" t="s">
        <x:v>95</x:v>
      </x:c>
      <x:c r="B448" s="10" t="s">
        <x:v>134</x:v>
      </x:c>
      <x:c r="C448" s="10" t="s">
        <x:v>153</x:v>
      </x:c>
      <x:c r="D448" s="10" t="n">
        <x:f>SUMIFS('Base 61x27'!$U$2:$U$1648,'Base 61x27'!$B$2:$B$1648,A448,'Base 61x27'!$M$2:$M$1648,B448,'Base 61x27'!$L$2:$L$1648,C448)/SUMIFS('Base 61x27'!$N$2:$N$1648,'Base 61x27'!$B$2:$B$1648,A448,'Base 61x27'!$M$2:$M$1648,B448,'Base 61x27'!$L$2:$L$1648,C448)</x:f>
        <x:v>80.76923076923076</x:v>
      </x:c>
    </x:row>
    <x:row r="449">
      <x:c r="A449" s="10" t="s">
        <x:v>95</x:v>
      </x:c>
      <x:c r="B449" s="10" t="s">
        <x:v>165</x:v>
      </x:c>
      <x:c r="C449" s="10" t="s">
        <x:v>210</x:v>
      </x:c>
      <x:c r="D449" s="10" t="n">
        <x:f>SUMIFS('Base 61x27'!$U$2:$U$1648,'Base 61x27'!$B$2:$B$1648,A449,'Base 61x27'!$M$2:$M$1648,B449,'Base 61x27'!$L$2:$L$1648,C449)/SUMIFS('Base 61x27'!$N$2:$N$1648,'Base 61x27'!$B$2:$B$1648,A449,'Base 61x27'!$M$2:$M$1648,B449,'Base 61x27'!$L$2:$L$1648,C449)</x:f>
        <x:v>69.23076923076921</x:v>
      </x:c>
    </x:row>
    <x:row r="450">
      <x:c r="A450" s="10" t="s">
        <x:v>95</x:v>
      </x:c>
      <x:c r="B450" s="10" t="s">
        <x:v>165</x:v>
      </x:c>
      <x:c r="C450" s="10" t="s">
        <x:v>164</x:v>
      </x:c>
      <x:c r="D450" s="10" t="n">
        <x:f>SUMIFS('Base 61x27'!$U$2:$U$1648,'Base 61x27'!$B$2:$B$1648,A450,'Base 61x27'!$M$2:$M$1648,B450,'Base 61x27'!$L$2:$L$1648,C450)/SUMIFS('Base 61x27'!$N$2:$N$1648,'Base 61x27'!$B$2:$B$1648,A450,'Base 61x27'!$M$2:$M$1648,B450,'Base 61x27'!$L$2:$L$1648,C450)</x:f>
        <x:v>81.15384615384616</x:v>
      </x:c>
    </x:row>
    <x:row r="451">
      <x:c r="A451" s="10" t="s">
        <x:v>95</x:v>
      </x:c>
      <x:c r="B451" s="10" t="s">
        <x:v>165</x:v>
      </x:c>
      <x:c r="C451" s="10" t="s">
        <x:v>182</x:v>
      </x:c>
      <x:c r="D451" s="10" t="n">
        <x:f>SUMIFS('Base 61x27'!$U$2:$U$1648,'Base 61x27'!$B$2:$B$1648,A451,'Base 61x27'!$M$2:$M$1648,B451,'Base 61x27'!$L$2:$L$1648,C451)/SUMIFS('Base 61x27'!$N$2:$N$1648,'Base 61x27'!$B$2:$B$1648,A451,'Base 61x27'!$M$2:$M$1648,B451,'Base 61x27'!$L$2:$L$1648,C451)</x:f>
        <x:v>72.59615384615384</x:v>
      </x:c>
    </x:row>
    <x:row r="452">
      <x:c r="A452" s="10" t="s">
        <x:v>95</x:v>
      </x:c>
      <x:c r="B452" s="10" t="s">
        <x:v>255</x:v>
      </x:c>
      <x:c r="C452" s="10" t="s">
        <x:v>270</x:v>
      </x:c>
      <x:c r="D452" s="10" t="n">
        <x:f>SUMIFS('Base 61x27'!$U$2:$U$1648,'Base 61x27'!$B$2:$B$1648,A452,'Base 61x27'!$M$2:$M$1648,B452,'Base 61x27'!$L$2:$L$1648,C452)/SUMIFS('Base 61x27'!$N$2:$N$1648,'Base 61x27'!$B$2:$B$1648,A452,'Base 61x27'!$M$2:$M$1648,B452,'Base 61x27'!$L$2:$L$1648,C452)</x:f>
        <x:v>76.92307692307693</x:v>
      </x:c>
    </x:row>
    <x:row r="453">
      <x:c r="A453" s="10" t="s">
        <x:v>95</x:v>
      </x:c>
      <x:c r="B453" s="10" t="s">
        <x:v>255</x:v>
      </x:c>
      <x:c r="C453" s="10" t="s">
        <x:v>254</x:v>
      </x:c>
      <x:c r="D453" s="10" t="n">
        <x:f>SUMIFS('Base 61x27'!$U$2:$U$1648,'Base 61x27'!$B$2:$B$1648,A453,'Base 61x27'!$M$2:$M$1648,B453,'Base 61x27'!$L$2:$L$1648,C453)/SUMIFS('Base 61x27'!$N$2:$N$1648,'Base 61x27'!$B$2:$B$1648,A453,'Base 61x27'!$M$2:$M$1648,B453,'Base 61x27'!$L$2:$L$1648,C453)</x:f>
        <x:v>80.76923076923077</x:v>
      </x:c>
    </x:row>
    <x:row r="454">
      <x:c r="A454" s="10" t="s">
        <x:v>95</x:v>
      </x:c>
      <x:c r="B454" s="10" t="s">
        <x:v>255</x:v>
      </x:c>
      <x:c r="C454" s="10" t="s">
        <x:v>323</x:v>
      </x:c>
      <x:c r="D454" s="10" t="n">
        <x:f>SUMIFS('Base 61x27'!$U$2:$U$1648,'Base 61x27'!$B$2:$B$1648,A454,'Base 61x27'!$M$2:$M$1648,B454,'Base 61x27'!$L$2:$L$1648,C454)/SUMIFS('Base 61x27'!$N$2:$N$1648,'Base 61x27'!$B$2:$B$1648,A454,'Base 61x27'!$M$2:$M$1648,B454,'Base 61x27'!$L$2:$L$1648,C454)</x:f>
        <x:v>68.46153846153847</x:v>
      </x:c>
    </x:row>
    <x:row r="455">
      <x:c r="A455" s="10" t="s">
        <x:v>95</x:v>
      </x:c>
      <x:c r="B455" s="10" t="s">
        <x:v>255</x:v>
      </x:c>
      <x:c r="C455" s="10" t="s">
        <x:v>285</x:v>
      </x:c>
      <x:c r="D455" s="10" t="n">
        <x:f>SUMIFS('Base 61x27'!$U$2:$U$1648,'Base 61x27'!$B$2:$B$1648,A455,'Base 61x27'!$M$2:$M$1648,B455,'Base 61x27'!$L$2:$L$1648,C455)/SUMIFS('Base 61x27'!$N$2:$N$1648,'Base 61x27'!$B$2:$B$1648,A455,'Base 61x27'!$M$2:$M$1648,B455,'Base 61x27'!$L$2:$L$1648,C455)</x:f>
        <x:v>58.333333333333336</x:v>
      </x:c>
    </x:row>
    <x:row r="456">
      <x:c r="A456" s="10" t="s">
        <x:v>95</x:v>
      </x:c>
      <x:c r="B456" s="10" t="s">
        <x:v>120</x:v>
      </x:c>
      <x:c r="C456" s="10" t="s">
        <x:v>119</x:v>
      </x:c>
      <x:c r="D456" s="10" t="n">
        <x:f>SUMIFS('Base 61x27'!$U$2:$U$1648,'Base 61x27'!$B$2:$B$1648,A456,'Base 61x27'!$M$2:$M$1648,B456,'Base 61x27'!$L$2:$L$1648,C456)/SUMIFS('Base 61x27'!$N$2:$N$1648,'Base 61x27'!$B$2:$B$1648,A456,'Base 61x27'!$M$2:$M$1648,B456,'Base 61x27'!$L$2:$L$1648,C456)</x:f>
        <x:v>84.61538461538461</x:v>
      </x:c>
    </x:row>
    <x:row r="457">
      <x:c r="A457" s="10" t="s">
        <x:v>95</x:v>
      </x:c>
      <x:c r="B457" s="10" t="s">
        <x:v>56</x:v>
      </x:c>
      <x:c r="C457" s="10" t="s">
        <x:v>55</x:v>
      </x:c>
      <x:c r="D457" s="10" t="n">
        <x:f>SUMIFS('Base 61x27'!$U$2:$U$1648,'Base 61x27'!$B$2:$B$1648,A457,'Base 61x27'!$M$2:$M$1648,B457,'Base 61x27'!$L$2:$L$1648,C457)/SUMIFS('Base 61x27'!$N$2:$N$1648,'Base 61x27'!$B$2:$B$1648,A457,'Base 61x27'!$M$2:$M$1648,B457,'Base 61x27'!$L$2:$L$1648,C457)</x:f>
        <x:v>92.3076923076923</x:v>
      </x:c>
    </x:row>
    <x:row r="458">
      <x:c r="A458" s="10" t="s">
        <x:v>95</x:v>
      </x:c>
      <x:c r="B458" s="10" t="s">
        <x:v>56</x:v>
      </x:c>
      <x:c r="C458" s="10" t="s">
        <x:v>113</x:v>
      </x:c>
      <x:c r="D458" s="10" t="n">
        <x:f>SUMIFS('Base 61x27'!$U$2:$U$1648,'Base 61x27'!$B$2:$B$1648,A458,'Base 61x27'!$M$2:$M$1648,B458,'Base 61x27'!$L$2:$L$1648,C458)/SUMIFS('Base 61x27'!$N$2:$N$1648,'Base 61x27'!$B$2:$B$1648,A458,'Base 61x27'!$M$2:$M$1648,B458,'Base 61x27'!$L$2:$L$1648,C458)</x:f>
        <x:v>92.3076923076923</x:v>
      </x:c>
    </x:row>
    <x:row r="459">
      <x:c r="A459" s="10" t="s">
        <x:v>95</x:v>
      </x:c>
      <x:c r="B459" s="10" t="s">
        <x:v>124</x:v>
      </x:c>
      <x:c r="C459" s="10" t="s">
        <x:v>123</x:v>
      </x:c>
      <x:c r="D459" s="10" t="n">
        <x:f>SUMIFS('Base 61x27'!$U$2:$U$1648,'Base 61x27'!$B$2:$B$1648,A459,'Base 61x27'!$M$2:$M$1648,B459,'Base 61x27'!$L$2:$L$1648,C459)/SUMIFS('Base 61x27'!$N$2:$N$1648,'Base 61x27'!$B$2:$B$1648,A459,'Base 61x27'!$M$2:$M$1648,B459,'Base 61x27'!$L$2:$L$1648,C459)</x:f>
        <x:v>84.61538461538461</x:v>
      </x:c>
    </x:row>
    <x:row r="460">
      <x:c r="A460" s="10" t="s">
        <x:v>95</x:v>
      </x:c>
      <x:c r="B460" s="10" t="s">
        <x:v>124</x:v>
      </x:c>
      <x:c r="C460" s="10" t="s">
        <x:v>129</x:v>
      </x:c>
      <x:c r="D460" s="10" t="n">
        <x:f>SUMIFS('Base 61x27'!$U$2:$U$1648,'Base 61x27'!$B$2:$B$1648,A460,'Base 61x27'!$M$2:$M$1648,B460,'Base 61x27'!$L$2:$L$1648,C460)/SUMIFS('Base 61x27'!$N$2:$N$1648,'Base 61x27'!$B$2:$B$1648,A460,'Base 61x27'!$M$2:$M$1648,B460,'Base 61x27'!$L$2:$L$1648,C460)</x:f>
        <x:v>80.76923076923077</x:v>
      </x:c>
    </x:row>
    <x:row r="461">
      <x:c r="A461" s="10" t="s">
        <x:v>95</x:v>
      </x:c>
      <x:c r="B461" s="10" t="s">
        <x:v>340</x:v>
      </x:c>
      <x:c r="C461" s="10" t="s">
        <x:v>339</x:v>
      </x:c>
      <x:c r="D461" s="10" t="n">
        <x:f>SUMIFS('Base 61x27'!$U$2:$U$1648,'Base 61x27'!$B$2:$B$1648,A461,'Base 61x27'!$M$2:$M$1648,B461,'Base 61x27'!$L$2:$L$1648,C461)/SUMIFS('Base 61x27'!$N$2:$N$1648,'Base 61x27'!$B$2:$B$1648,A461,'Base 61x27'!$M$2:$M$1648,B461,'Base 61x27'!$L$2:$L$1648,C461)</x:f>
        <x:v>56.73076923076922</x:v>
      </x:c>
    </x:row>
    <x:row r="462">
      <x:c r="A462" s="10" t="s">
        <x:v>95</x:v>
      </x:c>
      <x:c r="B462" s="10" t="s">
        <x:v>340</x:v>
      </x:c>
      <x:c r="C462" s="10" t="s">
        <x:v>357</x:v>
      </x:c>
      <x:c r="D462" s="10" t="n">
        <x:f>SUMIFS('Base 61x27'!$U$2:$U$1648,'Base 61x27'!$B$2:$B$1648,A462,'Base 61x27'!$M$2:$M$1648,B462,'Base 61x27'!$L$2:$L$1648,C462)/SUMIFS('Base 61x27'!$N$2:$N$1648,'Base 61x27'!$B$2:$B$1648,A462,'Base 61x27'!$M$2:$M$1648,B462,'Base 61x27'!$L$2:$L$1648,C462)</x:f>
        <x:v>37.82051282051282</x:v>
      </x:c>
    </x:row>
    <x:row r="463">
      <x:c r="A463" s="10" t="s">
        <x:v>95</x:v>
      </x:c>
      <x:c r="B463" s="10" t="s">
        <x:v>340</x:v>
      </x:c>
      <x:c r="C463" s="10" t="s">
        <x:v>348</x:v>
      </x:c>
      <x:c r="D463" s="10" t="n">
        <x:f>SUMIFS('Base 61x27'!$U$2:$U$1648,'Base 61x27'!$B$2:$B$1648,A463,'Base 61x27'!$M$2:$M$1648,B463,'Base 61x27'!$L$2:$L$1648,C463)/SUMIFS('Base 61x27'!$N$2:$N$1648,'Base 61x27'!$B$2:$B$1648,A463,'Base 61x27'!$M$2:$M$1648,B463,'Base 61x27'!$L$2:$L$1648,C463)</x:f>
        <x:v>76.92307692307692</x:v>
      </x:c>
    </x:row>
    <x:row r="464">
      <x:c r="A464" s="10" t="s">
        <x:v>97</x:v>
      </x:c>
      <x:c r="B464" s="10" t="s">
        <x:v>246</x:v>
      </x:c>
      <x:c r="C464" s="10" t="s">
        <x:v>245</x:v>
      </x:c>
      <x:c r="D464" s="10" t="n">
        <x:f>SUMIFS('Base 61x27'!$U$2:$U$1648,'Base 61x27'!$B$2:$B$1648,A464,'Base 61x27'!$M$2:$M$1648,B464,'Base 61x27'!$L$2:$L$1648,C464)/SUMIFS('Base 61x27'!$N$2:$N$1648,'Base 61x27'!$B$2:$B$1648,A464,'Base 61x27'!$M$2:$M$1648,B464,'Base 61x27'!$L$2:$L$1648,C464)</x:f>
        <x:v>84.61538461538461</x:v>
      </x:c>
    </x:row>
    <x:row r="465">
      <x:c r="A465" s="10" t="s">
        <x:v>97</x:v>
      </x:c>
      <x:c r="B465" s="10" t="s">
        <x:v>246</x:v>
      </x:c>
      <x:c r="C465" s="10" t="s">
        <x:v>250</x:v>
      </x:c>
      <x:c r="D465" s="10" t="n">
        <x:f>SUMIFS('Base 61x27'!$U$2:$U$1648,'Base 61x27'!$B$2:$B$1648,A465,'Base 61x27'!$M$2:$M$1648,B465,'Base 61x27'!$L$2:$L$1648,C465)/SUMIFS('Base 61x27'!$N$2:$N$1648,'Base 61x27'!$B$2:$B$1648,A465,'Base 61x27'!$M$2:$M$1648,B465,'Base 61x27'!$L$2:$L$1648,C465)</x:f>
        <x:v>96.15384615384616</x:v>
      </x:c>
    </x:row>
    <x:row r="466">
      <x:c r="A466" s="10" t="s">
        <x:v>97</x:v>
      </x:c>
      <x:c r="B466" s="10" t="s">
        <x:v>236</x:v>
      </x:c>
      <x:c r="C466" s="10" t="s">
        <x:v>240</x:v>
      </x:c>
      <x:c r="D466" s="10" t="n">
        <x:f>SUMIFS('Base 61x27'!$U$2:$U$1648,'Base 61x27'!$B$2:$B$1648,A466,'Base 61x27'!$M$2:$M$1648,B466,'Base 61x27'!$L$2:$L$1648,C466)/SUMIFS('Base 61x27'!$N$2:$N$1648,'Base 61x27'!$B$2:$B$1648,A466,'Base 61x27'!$M$2:$M$1648,B466,'Base 61x27'!$L$2:$L$1648,C466)</x:f>
        <x:v>38.46153846153847</x:v>
      </x:c>
    </x:row>
    <x:row r="467">
      <x:c r="A467" s="10" t="s">
        <x:v>97</x:v>
      </x:c>
      <x:c r="B467" s="10" t="s">
        <x:v>236</x:v>
      </x:c>
      <x:c r="C467" s="10" t="s">
        <x:v>235</x:v>
      </x:c>
      <x:c r="D467" s="10" t="n">
        <x:f>SUMIFS('Base 61x27'!$U$2:$U$1648,'Base 61x27'!$B$2:$B$1648,A467,'Base 61x27'!$M$2:$M$1648,B467,'Base 61x27'!$L$2:$L$1648,C467)/SUMIFS('Base 61x27'!$N$2:$N$1648,'Base 61x27'!$B$2:$B$1648,A467,'Base 61x27'!$M$2:$M$1648,B467,'Base 61x27'!$L$2:$L$1648,C467)</x:f>
        <x:v>42.30769230769231</x:v>
      </x:c>
    </x:row>
    <x:row r="468">
      <x:c r="A468" s="10" t="s">
        <x:v>97</x:v>
      </x:c>
      <x:c r="B468" s="10" t="s">
        <x:v>134</x:v>
      </x:c>
      <x:c r="C468" s="10" t="s">
        <x:v>139</x:v>
      </x:c>
      <x:c r="D468" s="10" t="n">
        <x:f>SUMIFS('Base 61x27'!$U$2:$U$1648,'Base 61x27'!$B$2:$B$1648,A468,'Base 61x27'!$M$2:$M$1648,B468,'Base 61x27'!$L$2:$L$1648,C468)/SUMIFS('Base 61x27'!$N$2:$N$1648,'Base 61x27'!$B$2:$B$1648,A468,'Base 61x27'!$M$2:$M$1648,B468,'Base 61x27'!$L$2:$L$1648,C468)</x:f>
        <x:v>67.94871794871796</x:v>
      </x:c>
    </x:row>
    <x:row r="469">
      <x:c r="A469" s="10" t="s">
        <x:v>97</x:v>
      </x:c>
      <x:c r="B469" s="10" t="s">
        <x:v>134</x:v>
      </x:c>
      <x:c r="C469" s="10" t="s">
        <x:v>133</x:v>
      </x:c>
      <x:c r="D469" s="10" t="n">
        <x:f>SUMIFS('Base 61x27'!$U$2:$U$1648,'Base 61x27'!$B$2:$B$1648,A469,'Base 61x27'!$M$2:$M$1648,B469,'Base 61x27'!$L$2:$L$1648,C469)/SUMIFS('Base 61x27'!$N$2:$N$1648,'Base 61x27'!$B$2:$B$1648,A469,'Base 61x27'!$M$2:$M$1648,B469,'Base 61x27'!$L$2:$L$1648,C469)</x:f>
        <x:v>92.3076923076923</x:v>
      </x:c>
    </x:row>
    <x:row r="470">
      <x:c r="A470" s="10" t="s">
        <x:v>97</x:v>
      </x:c>
      <x:c r="B470" s="10" t="s">
        <x:v>134</x:v>
      </x:c>
      <x:c r="C470" s="10" t="s">
        <x:v>153</x:v>
      </x:c>
      <x:c r="D470" s="10" t="n">
        <x:f>SUMIFS('Base 61x27'!$U$2:$U$1648,'Base 61x27'!$B$2:$B$1648,A470,'Base 61x27'!$M$2:$M$1648,B470,'Base 61x27'!$L$2:$L$1648,C470)/SUMIFS('Base 61x27'!$N$2:$N$1648,'Base 61x27'!$B$2:$B$1648,A470,'Base 61x27'!$M$2:$M$1648,B470,'Base 61x27'!$L$2:$L$1648,C470)</x:f>
        <x:v>41.02564102564102</x:v>
      </x:c>
    </x:row>
    <x:row r="471">
      <x:c r="A471" s="10" t="s">
        <x:v>97</x:v>
      </x:c>
      <x:c r="B471" s="10" t="s">
        <x:v>165</x:v>
      </x:c>
      <x:c r="C471" s="10" t="s">
        <x:v>210</x:v>
      </x:c>
      <x:c r="D471" s="10" t="n">
        <x:f>SUMIFS('Base 61x27'!$U$2:$U$1648,'Base 61x27'!$B$2:$B$1648,A471,'Base 61x27'!$M$2:$M$1648,B471,'Base 61x27'!$L$2:$L$1648,C471)/SUMIFS('Base 61x27'!$N$2:$N$1648,'Base 61x27'!$B$2:$B$1648,A471,'Base 61x27'!$M$2:$M$1648,B471,'Base 61x27'!$L$2:$L$1648,C471)</x:f>
        <x:v>27.88461538461538</x:v>
      </x:c>
    </x:row>
    <x:row r="472">
      <x:c r="A472" s="10" t="s">
        <x:v>97</x:v>
      </x:c>
      <x:c r="B472" s="10" t="s">
        <x:v>165</x:v>
      </x:c>
      <x:c r="C472" s="10" t="s">
        <x:v>164</x:v>
      </x:c>
      <x:c r="D472" s="10" t="n">
        <x:f>SUMIFS('Base 61x27'!$U$2:$U$1648,'Base 61x27'!$B$2:$B$1648,A472,'Base 61x27'!$M$2:$M$1648,B472,'Base 61x27'!$L$2:$L$1648,C472)/SUMIFS('Base 61x27'!$N$2:$N$1648,'Base 61x27'!$B$2:$B$1648,A472,'Base 61x27'!$M$2:$M$1648,B472,'Base 61x27'!$L$2:$L$1648,C472)</x:f>
        <x:v>17.307692307692307</x:v>
      </x:c>
    </x:row>
    <x:row r="473">
      <x:c r="A473" s="10" t="s">
        <x:v>97</x:v>
      </x:c>
      <x:c r="B473" s="10" t="s">
        <x:v>165</x:v>
      </x:c>
      <x:c r="C473" s="10" t="s">
        <x:v>182</x:v>
      </x:c>
      <x:c r="D473" s="10" t="n">
        <x:f>SUMIFS('Base 61x27'!$U$2:$U$1648,'Base 61x27'!$B$2:$B$1648,A473,'Base 61x27'!$M$2:$M$1648,B473,'Base 61x27'!$L$2:$L$1648,C473)/SUMIFS('Base 61x27'!$N$2:$N$1648,'Base 61x27'!$B$2:$B$1648,A473,'Base 61x27'!$M$2:$M$1648,B473,'Base 61x27'!$L$2:$L$1648,C473)</x:f>
        <x:v>40.38461538461539</x:v>
      </x:c>
    </x:row>
    <x:row r="474">
      <x:c r="A474" s="10" t="s">
        <x:v>97</x:v>
      </x:c>
      <x:c r="B474" s="10" t="s">
        <x:v>255</x:v>
      </x:c>
      <x:c r="C474" s="10" t="s">
        <x:v>270</x:v>
      </x:c>
      <x:c r="D474" s="10" t="n">
        <x:f>SUMIFS('Base 61x27'!$U$2:$U$1648,'Base 61x27'!$B$2:$B$1648,A474,'Base 61x27'!$M$2:$M$1648,B474,'Base 61x27'!$L$2:$L$1648,C474)/SUMIFS('Base 61x27'!$N$2:$N$1648,'Base 61x27'!$B$2:$B$1648,A474,'Base 61x27'!$M$2:$M$1648,B474,'Base 61x27'!$L$2:$L$1648,C474)</x:f>
        <x:v>40.769230769230774</x:v>
      </x:c>
    </x:row>
    <x:row r="475">
      <x:c r="A475" s="10" t="s">
        <x:v>97</x:v>
      </x:c>
      <x:c r="B475" s="10" t="s">
        <x:v>255</x:v>
      </x:c>
      <x:c r="C475" s="10" t="s">
        <x:v>254</x:v>
      </x:c>
      <x:c r="D475" s="10" t="n">
        <x:f>SUMIFS('Base 61x27'!$U$2:$U$1648,'Base 61x27'!$B$2:$B$1648,A475,'Base 61x27'!$M$2:$M$1648,B475,'Base 61x27'!$L$2:$L$1648,C475)/SUMIFS('Base 61x27'!$N$2:$N$1648,'Base 61x27'!$B$2:$B$1648,A475,'Base 61x27'!$M$2:$M$1648,B475,'Base 61x27'!$L$2:$L$1648,C475)</x:f>
        <x:v>28.846153846153847</x:v>
      </x:c>
    </x:row>
    <x:row r="476">
      <x:c r="A476" s="10" t="s">
        <x:v>97</x:v>
      </x:c>
      <x:c r="B476" s="10" t="s">
        <x:v>255</x:v>
      </x:c>
      <x:c r="C476" s="10" t="s">
        <x:v>323</x:v>
      </x:c>
      <x:c r="D476" s="10" t="n">
        <x:f>SUMIFS('Base 61x27'!$U$2:$U$1648,'Base 61x27'!$B$2:$B$1648,A476,'Base 61x27'!$M$2:$M$1648,B476,'Base 61x27'!$L$2:$L$1648,C476)/SUMIFS('Base 61x27'!$N$2:$N$1648,'Base 61x27'!$B$2:$B$1648,A476,'Base 61x27'!$M$2:$M$1648,B476,'Base 61x27'!$L$2:$L$1648,C476)</x:f>
        <x:v>63.846153846153854</x:v>
      </x:c>
    </x:row>
    <x:row r="477">
      <x:c r="A477" s="10" t="s">
        <x:v>97</x:v>
      </x:c>
      <x:c r="B477" s="10" t="s">
        <x:v>255</x:v>
      </x:c>
      <x:c r="C477" s="10" t="s">
        <x:v>285</x:v>
      </x:c>
      <x:c r="D477" s="10" t="n">
        <x:f>SUMIFS('Base 61x27'!$U$2:$U$1648,'Base 61x27'!$B$2:$B$1648,A477,'Base 61x27'!$M$2:$M$1648,B477,'Base 61x27'!$L$2:$L$1648,C477)/SUMIFS('Base 61x27'!$N$2:$N$1648,'Base 61x27'!$B$2:$B$1648,A477,'Base 61x27'!$M$2:$M$1648,B477,'Base 61x27'!$L$2:$L$1648,C477)</x:f>
        <x:v>33.33333333333333</x:v>
      </x:c>
    </x:row>
    <x:row r="478">
      <x:c r="A478" s="10" t="s">
        <x:v>97</x:v>
      </x:c>
      <x:c r="B478" s="10" t="s">
        <x:v>120</x:v>
      </x:c>
      <x:c r="C478" s="10" t="s">
        <x:v>119</x:v>
      </x:c>
      <x:c r="D478" s="10" t="n">
        <x:f>SUMIFS('Base 61x27'!$U$2:$U$1648,'Base 61x27'!$B$2:$B$1648,A478,'Base 61x27'!$M$2:$M$1648,B478,'Base 61x27'!$L$2:$L$1648,C478)/SUMIFS('Base 61x27'!$N$2:$N$1648,'Base 61x27'!$B$2:$B$1648,A478,'Base 61x27'!$M$2:$M$1648,B478,'Base 61x27'!$L$2:$L$1648,C478)</x:f>
        <x:v>19.230769230769234</x:v>
      </x:c>
    </x:row>
    <x:row r="479">
      <x:c r="A479" s="10" t="s">
        <x:v>97</x:v>
      </x:c>
      <x:c r="B479" s="10" t="s">
        <x:v>56</x:v>
      </x:c>
      <x:c r="C479" s="10" t="s">
        <x:v>55</x:v>
      </x:c>
      <x:c r="D479" s="10" t="n">
        <x:f>SUMIFS('Base 61x27'!$U$2:$U$1648,'Base 61x27'!$B$2:$B$1648,A479,'Base 61x27'!$M$2:$M$1648,B479,'Base 61x27'!$L$2:$L$1648,C479)/SUMIFS('Base 61x27'!$N$2:$N$1648,'Base 61x27'!$B$2:$B$1648,A479,'Base 61x27'!$M$2:$M$1648,B479,'Base 61x27'!$L$2:$L$1648,C479)</x:f>
        <x:v>48.07692307692308</x:v>
      </x:c>
    </x:row>
    <x:row r="480">
      <x:c r="A480" s="10" t="s">
        <x:v>97</x:v>
      </x:c>
      <x:c r="B480" s="10" t="s">
        <x:v>56</x:v>
      </x:c>
      <x:c r="C480" s="10" t="s">
        <x:v>113</x:v>
      </x:c>
      <x:c r="D480" s="10" t="n">
        <x:f>SUMIFS('Base 61x27'!$U$2:$U$1648,'Base 61x27'!$B$2:$B$1648,A480,'Base 61x27'!$M$2:$M$1648,B480,'Base 61x27'!$L$2:$L$1648,C480)/SUMIFS('Base 61x27'!$N$2:$N$1648,'Base 61x27'!$B$2:$B$1648,A480,'Base 61x27'!$M$2:$M$1648,B480,'Base 61x27'!$L$2:$L$1648,C480)</x:f>
        <x:v>30.76923076923077</x:v>
      </x:c>
    </x:row>
    <x:row r="481">
      <x:c r="A481" s="10" t="s">
        <x:v>97</x:v>
      </x:c>
      <x:c r="B481" s="10" t="s">
        <x:v>124</x:v>
      </x:c>
      <x:c r="C481" s="10" t="s">
        <x:v>123</x:v>
      </x:c>
      <x:c r="D481" s="10" t="n">
        <x:f>SUMIFS('Base 61x27'!$U$2:$U$1648,'Base 61x27'!$B$2:$B$1648,A481,'Base 61x27'!$M$2:$M$1648,B481,'Base 61x27'!$L$2:$L$1648,C481)/SUMIFS('Base 61x27'!$N$2:$N$1648,'Base 61x27'!$B$2:$B$1648,A481,'Base 61x27'!$M$2:$M$1648,B481,'Base 61x27'!$L$2:$L$1648,C481)</x:f>
        <x:v>19.230769230769234</x:v>
      </x:c>
    </x:row>
    <x:row r="482">
      <x:c r="A482" s="10" t="s">
        <x:v>97</x:v>
      </x:c>
      <x:c r="B482" s="10" t="s">
        <x:v>124</x:v>
      </x:c>
      <x:c r="C482" s="10" t="s">
        <x:v>129</x:v>
      </x:c>
      <x:c r="D482" s="10" t="n">
        <x:f>SUMIFS('Base 61x27'!$U$2:$U$1648,'Base 61x27'!$B$2:$B$1648,A482,'Base 61x27'!$M$2:$M$1648,B482,'Base 61x27'!$L$2:$L$1648,C482)/SUMIFS('Base 61x27'!$N$2:$N$1648,'Base 61x27'!$B$2:$B$1648,A482,'Base 61x27'!$M$2:$M$1648,B482,'Base 61x27'!$L$2:$L$1648,C482)</x:f>
        <x:v>42.30769230769231</x:v>
      </x:c>
    </x:row>
    <x:row r="483">
      <x:c r="A483" s="10" t="s">
        <x:v>97</x:v>
      </x:c>
      <x:c r="B483" s="10" t="s">
        <x:v>340</x:v>
      </x:c>
      <x:c r="C483" s="10" t="s">
        <x:v>339</x:v>
      </x:c>
      <x:c r="D483" s="10" t="n">
        <x:f>SUMIFS('Base 61x27'!$U$2:$U$1648,'Base 61x27'!$B$2:$B$1648,A483,'Base 61x27'!$M$2:$M$1648,B483,'Base 61x27'!$L$2:$L$1648,C483)/SUMIFS('Base 61x27'!$N$2:$N$1648,'Base 61x27'!$B$2:$B$1648,A483,'Base 61x27'!$M$2:$M$1648,B483,'Base 61x27'!$L$2:$L$1648,C483)</x:f>
        <x:v>7.692307692307693</x:v>
      </x:c>
    </x:row>
    <x:row r="484">
      <x:c r="A484" s="10" t="s">
        <x:v>97</x:v>
      </x:c>
      <x:c r="B484" s="10" t="s">
        <x:v>340</x:v>
      </x:c>
      <x:c r="C484" s="10" t="s">
        <x:v>357</x:v>
      </x:c>
      <x:c r="D484" s="10" t="n">
        <x:f>SUMIFS('Base 61x27'!$U$2:$U$1648,'Base 61x27'!$B$2:$B$1648,A484,'Base 61x27'!$M$2:$M$1648,B484,'Base 61x27'!$L$2:$L$1648,C484)/SUMIFS('Base 61x27'!$N$2:$N$1648,'Base 61x27'!$B$2:$B$1648,A484,'Base 61x27'!$M$2:$M$1648,B484,'Base 61x27'!$L$2:$L$1648,C484)</x:f>
        <x:v>56.41025641025641</x:v>
      </x:c>
    </x:row>
    <x:row r="485">
      <x:c r="A485" s="10" t="s">
        <x:v>97</x:v>
      </x:c>
      <x:c r="B485" s="10" t="s">
        <x:v>340</x:v>
      </x:c>
      <x:c r="C485" s="10" t="s">
        <x:v>348</x:v>
      </x:c>
      <x:c r="D485" s="10" t="n">
        <x:f>SUMIFS('Base 61x27'!$U$2:$U$1648,'Base 61x27'!$B$2:$B$1648,A485,'Base 61x27'!$M$2:$M$1648,B485,'Base 61x27'!$L$2:$L$1648,C485)/SUMIFS('Base 61x27'!$N$2:$N$1648,'Base 61x27'!$B$2:$B$1648,A485,'Base 61x27'!$M$2:$M$1648,B485,'Base 61x27'!$L$2:$L$1648,C485)</x:f>
        <x:v>44.23076923076923</x:v>
      </x:c>
    </x:row>
    <x:row r="486">
      <x:c r="A486" s="10" t="s">
        <x:v>99</x:v>
      </x:c>
      <x:c r="B486" s="10" t="s">
        <x:v>246</x:v>
      </x:c>
      <x:c r="C486" s="10" t="s">
        <x:v>245</x:v>
      </x:c>
      <x:c r="D486" s="10" t="n">
        <x:f>SUMIFS('Base 61x27'!$U$2:$U$1648,'Base 61x27'!$B$2:$B$1648,A486,'Base 61x27'!$M$2:$M$1648,B486,'Base 61x27'!$L$2:$L$1648,C486)/SUMIFS('Base 61x27'!$N$2:$N$1648,'Base 61x27'!$B$2:$B$1648,A486,'Base 61x27'!$M$2:$M$1648,B486,'Base 61x27'!$L$2:$L$1648,C486)</x:f>
        <x:v>25</x:v>
      </x:c>
    </x:row>
    <x:row r="487">
      <x:c r="A487" s="10" t="s">
        <x:v>99</x:v>
      </x:c>
      <x:c r="B487" s="10" t="s">
        <x:v>246</x:v>
      </x:c>
      <x:c r="C487" s="10" t="s">
        <x:v>250</x:v>
      </x:c>
      <x:c r="D487" s="10" t="n">
        <x:f>SUMIFS('Base 61x27'!$U$2:$U$1648,'Base 61x27'!$B$2:$B$1648,A487,'Base 61x27'!$M$2:$M$1648,B487,'Base 61x27'!$L$2:$L$1648,C487)/SUMIFS('Base 61x27'!$N$2:$N$1648,'Base 61x27'!$B$2:$B$1648,A487,'Base 61x27'!$M$2:$M$1648,B487,'Base 61x27'!$L$2:$L$1648,C487)</x:f>
        <x:v>57.692307692307686</x:v>
      </x:c>
    </x:row>
    <x:row r="488">
      <x:c r="A488" s="10" t="s">
        <x:v>99</x:v>
      </x:c>
      <x:c r="B488" s="10" t="s">
        <x:v>236</x:v>
      </x:c>
      <x:c r="C488" s="10" t="s">
        <x:v>240</x:v>
      </x:c>
      <x:c r="D488" s="10" t="n">
        <x:f>SUMIFS('Base 61x27'!$U$2:$U$1648,'Base 61x27'!$B$2:$B$1648,A488,'Base 61x27'!$M$2:$M$1648,B488,'Base 61x27'!$L$2:$L$1648,C488)/SUMIFS('Base 61x27'!$N$2:$N$1648,'Base 61x27'!$B$2:$B$1648,A488,'Base 61x27'!$M$2:$M$1648,B488,'Base 61x27'!$L$2:$L$1648,C488)</x:f>
        <x:v>11.538461538461538</x:v>
      </x:c>
    </x:row>
    <x:row r="489">
      <x:c r="A489" s="10" t="s">
        <x:v>99</x:v>
      </x:c>
      <x:c r="B489" s="10" t="s">
        <x:v>236</x:v>
      </x:c>
      <x:c r="C489" s="10" t="s">
        <x:v>235</x:v>
      </x:c>
      <x:c r="D489" s="10" t="n">
        <x:f>SUMIFS('Base 61x27'!$U$2:$U$1648,'Base 61x27'!$B$2:$B$1648,A489,'Base 61x27'!$M$2:$M$1648,B489,'Base 61x27'!$L$2:$L$1648,C489)/SUMIFS('Base 61x27'!$N$2:$N$1648,'Base 61x27'!$B$2:$B$1648,A489,'Base 61x27'!$M$2:$M$1648,B489,'Base 61x27'!$L$2:$L$1648,C489)</x:f>
        <x:v>26.923076923076923</x:v>
      </x:c>
    </x:row>
    <x:row r="490">
      <x:c r="A490" s="10" t="s">
        <x:v>99</x:v>
      </x:c>
      <x:c r="B490" s="10" t="s">
        <x:v>134</x:v>
      </x:c>
      <x:c r="C490" s="10" t="s">
        <x:v>139</x:v>
      </x:c>
      <x:c r="D490" s="10" t="n">
        <x:f>SUMIFS('Base 61x27'!$U$2:$U$1648,'Base 61x27'!$B$2:$B$1648,A490,'Base 61x27'!$M$2:$M$1648,B490,'Base 61x27'!$L$2:$L$1648,C490)/SUMIFS('Base 61x27'!$N$2:$N$1648,'Base 61x27'!$B$2:$B$1648,A490,'Base 61x27'!$M$2:$M$1648,B490,'Base 61x27'!$L$2:$L$1648,C490)</x:f>
        <x:v>19.23076923076923</x:v>
      </x:c>
    </x:row>
    <x:row r="491">
      <x:c r="A491" s="10" t="s">
        <x:v>99</x:v>
      </x:c>
      <x:c r="B491" s="10" t="s">
        <x:v>134</x:v>
      </x:c>
      <x:c r="C491" s="10" t="s">
        <x:v>133</x:v>
      </x:c>
      <x:c r="D491" s="10" t="n">
        <x:f>SUMIFS('Base 61x27'!$U$2:$U$1648,'Base 61x27'!$B$2:$B$1648,A491,'Base 61x27'!$M$2:$M$1648,B491,'Base 61x27'!$L$2:$L$1648,C491)/SUMIFS('Base 61x27'!$N$2:$N$1648,'Base 61x27'!$B$2:$B$1648,A491,'Base 61x27'!$M$2:$M$1648,B491,'Base 61x27'!$L$2:$L$1648,C491)</x:f>
        <x:v>49.99999999999999</x:v>
      </x:c>
    </x:row>
    <x:row r="492">
      <x:c r="A492" s="10" t="s">
        <x:v>99</x:v>
      </x:c>
      <x:c r="B492" s="10" t="s">
        <x:v>134</x:v>
      </x:c>
      <x:c r="C492" s="10" t="s">
        <x:v>153</x:v>
      </x:c>
      <x:c r="D492" s="10" t="n">
        <x:f>SUMIFS('Base 61x27'!$U$2:$U$1648,'Base 61x27'!$B$2:$B$1648,A492,'Base 61x27'!$M$2:$M$1648,B492,'Base 61x27'!$L$2:$L$1648,C492)/SUMIFS('Base 61x27'!$N$2:$N$1648,'Base 61x27'!$B$2:$B$1648,A492,'Base 61x27'!$M$2:$M$1648,B492,'Base 61x27'!$L$2:$L$1648,C492)</x:f>
        <x:v>64.74358974358974</x:v>
      </x:c>
    </x:row>
    <x:row r="493">
      <x:c r="A493" s="10" t="s">
        <x:v>99</x:v>
      </x:c>
      <x:c r="B493" s="10" t="s">
        <x:v>165</x:v>
      </x:c>
      <x:c r="C493" s="10" t="s">
        <x:v>210</x:v>
      </x:c>
      <x:c r="D493" s="10" t="n">
        <x:f>SUMIFS('Base 61x27'!$U$2:$U$1648,'Base 61x27'!$B$2:$B$1648,A493,'Base 61x27'!$M$2:$M$1648,B493,'Base 61x27'!$L$2:$L$1648,C493)/SUMIFS('Base 61x27'!$N$2:$N$1648,'Base 61x27'!$B$2:$B$1648,A493,'Base 61x27'!$M$2:$M$1648,B493,'Base 61x27'!$L$2:$L$1648,C493)</x:f>
        <x:v>48.07692307692307</x:v>
      </x:c>
    </x:row>
    <x:row r="494">
      <x:c r="A494" s="10" t="s">
        <x:v>99</x:v>
      </x:c>
      <x:c r="B494" s="10" t="s">
        <x:v>165</x:v>
      </x:c>
      <x:c r="C494" s="10" t="s">
        <x:v>164</x:v>
      </x:c>
      <x:c r="D494" s="10" t="n">
        <x:f>SUMIFS('Base 61x27'!$U$2:$U$1648,'Base 61x27'!$B$2:$B$1648,A494,'Base 61x27'!$M$2:$M$1648,B494,'Base 61x27'!$L$2:$L$1648,C494)/SUMIFS('Base 61x27'!$N$2:$N$1648,'Base 61x27'!$B$2:$B$1648,A494,'Base 61x27'!$M$2:$M$1648,B494,'Base 61x27'!$L$2:$L$1648,C494)</x:f>
        <x:v>59.23076923076923</x:v>
      </x:c>
    </x:row>
    <x:row r="495">
      <x:c r="A495" s="10" t="s">
        <x:v>99</x:v>
      </x:c>
      <x:c r="B495" s="10" t="s">
        <x:v>165</x:v>
      </x:c>
      <x:c r="C495" s="10" t="s">
        <x:v>182</x:v>
      </x:c>
      <x:c r="D495" s="10" t="n">
        <x:f>SUMIFS('Base 61x27'!$U$2:$U$1648,'Base 61x27'!$B$2:$B$1648,A495,'Base 61x27'!$M$2:$M$1648,B495,'Base 61x27'!$L$2:$L$1648,C495)/SUMIFS('Base 61x27'!$N$2:$N$1648,'Base 61x27'!$B$2:$B$1648,A495,'Base 61x27'!$M$2:$M$1648,B495,'Base 61x27'!$L$2:$L$1648,C495)</x:f>
        <x:v>46.39423076923076</x:v>
      </x:c>
    </x:row>
    <x:row r="496">
      <x:c r="A496" s="10" t="s">
        <x:v>99</x:v>
      </x:c>
      <x:c r="B496" s="10" t="s">
        <x:v>255</x:v>
      </x:c>
      <x:c r="C496" s="10" t="s">
        <x:v>270</x:v>
      </x:c>
      <x:c r="D496" s="10" t="n">
        <x:f>SUMIFS('Base 61x27'!$U$2:$U$1648,'Base 61x27'!$B$2:$B$1648,A496,'Base 61x27'!$M$2:$M$1648,B496,'Base 61x27'!$L$2:$L$1648,C496)/SUMIFS('Base 61x27'!$N$2:$N$1648,'Base 61x27'!$B$2:$B$1648,A496,'Base 61x27'!$M$2:$M$1648,B496,'Base 61x27'!$L$2:$L$1648,C496)</x:f>
        <x:v>40.00000000000001</x:v>
      </x:c>
    </x:row>
    <x:row r="497">
      <x:c r="A497" s="10" t="s">
        <x:v>99</x:v>
      </x:c>
      <x:c r="B497" s="10" t="s">
        <x:v>255</x:v>
      </x:c>
      <x:c r="C497" s="10" t="s">
        <x:v>254</x:v>
      </x:c>
      <x:c r="D497" s="10" t="n">
        <x:f>SUMIFS('Base 61x27'!$U$2:$U$1648,'Base 61x27'!$B$2:$B$1648,A497,'Base 61x27'!$M$2:$M$1648,B497,'Base 61x27'!$L$2:$L$1648,C497)/SUMIFS('Base 61x27'!$N$2:$N$1648,'Base 61x27'!$B$2:$B$1648,A497,'Base 61x27'!$M$2:$M$1648,B497,'Base 61x27'!$L$2:$L$1648,C497)</x:f>
        <x:v>51.44230769230769</x:v>
      </x:c>
    </x:row>
    <x:row r="498">
      <x:c r="A498" s="10" t="s">
        <x:v>99</x:v>
      </x:c>
      <x:c r="B498" s="10" t="s">
        <x:v>255</x:v>
      </x:c>
      <x:c r="C498" s="10" t="s">
        <x:v>323</x:v>
      </x:c>
      <x:c r="D498" s="10" t="n">
        <x:f>SUMIFS('Base 61x27'!$U$2:$U$1648,'Base 61x27'!$B$2:$B$1648,A498,'Base 61x27'!$M$2:$M$1648,B498,'Base 61x27'!$L$2:$L$1648,C498)/SUMIFS('Base 61x27'!$N$2:$N$1648,'Base 61x27'!$B$2:$B$1648,A498,'Base 61x27'!$M$2:$M$1648,B498,'Base 61x27'!$L$2:$L$1648,C498)</x:f>
        <x:v>48.07692307692308</x:v>
      </x:c>
    </x:row>
    <x:row r="499">
      <x:c r="A499" s="10" t="s">
        <x:v>99</x:v>
      </x:c>
      <x:c r="B499" s="10" t="s">
        <x:v>255</x:v>
      </x:c>
      <x:c r="C499" s="10" t="s">
        <x:v>285</x:v>
      </x:c>
      <x:c r="D499" s="10" t="n">
        <x:f>SUMIFS('Base 61x27'!$U$2:$U$1648,'Base 61x27'!$B$2:$B$1648,A499,'Base 61x27'!$M$2:$M$1648,B499,'Base 61x27'!$L$2:$L$1648,C499)/SUMIFS('Base 61x27'!$N$2:$N$1648,'Base 61x27'!$B$2:$B$1648,A499,'Base 61x27'!$M$2:$M$1648,B499,'Base 61x27'!$L$2:$L$1648,C499)</x:f>
        <x:v>43.58974358974359</x:v>
      </x:c>
    </x:row>
    <x:row r="500">
      <x:c r="A500" s="10" t="s">
        <x:v>99</x:v>
      </x:c>
      <x:c r="B500" s="10" t="s">
        <x:v>120</x:v>
      </x:c>
      <x:c r="C500" s="10" t="s">
        <x:v>119</x:v>
      </x:c>
      <x:c r="D500" s="10" t="n">
        <x:f>SUMIFS('Base 61x27'!$U$2:$U$1648,'Base 61x27'!$B$2:$B$1648,A500,'Base 61x27'!$M$2:$M$1648,B500,'Base 61x27'!$L$2:$L$1648,C500)/SUMIFS('Base 61x27'!$N$2:$N$1648,'Base 61x27'!$B$2:$B$1648,A500,'Base 61x27'!$M$2:$M$1648,B500,'Base 61x27'!$L$2:$L$1648,C500)</x:f>
        <x:v>11.538461538461538</x:v>
      </x:c>
    </x:row>
    <x:row r="501">
      <x:c r="A501" s="10" t="s">
        <x:v>99</x:v>
      </x:c>
      <x:c r="B501" s="10" t="s">
        <x:v>56</x:v>
      </x:c>
      <x:c r="C501" s="10" t="s">
        <x:v>55</x:v>
      </x:c>
      <x:c r="D501" s="10" t="n">
        <x:f>SUMIFS('Base 61x27'!$U$2:$U$1648,'Base 61x27'!$B$2:$B$1648,A501,'Base 61x27'!$M$2:$M$1648,B501,'Base 61x27'!$L$2:$L$1648,C501)/SUMIFS('Base 61x27'!$N$2:$N$1648,'Base 61x27'!$B$2:$B$1648,A501,'Base 61x27'!$M$2:$M$1648,B501,'Base 61x27'!$L$2:$L$1648,C501)</x:f>
        <x:v>34.61538461538461</x:v>
      </x:c>
    </x:row>
    <x:row r="502">
      <x:c r="A502" s="10" t="s">
        <x:v>99</x:v>
      </x:c>
      <x:c r="B502" s="10" t="s">
        <x:v>56</x:v>
      </x:c>
      <x:c r="C502" s="10" t="s">
        <x:v>113</x:v>
      </x:c>
      <x:c r="D502" s="10" t="n">
        <x:f>SUMIFS('Base 61x27'!$U$2:$U$1648,'Base 61x27'!$B$2:$B$1648,A502,'Base 61x27'!$M$2:$M$1648,B502,'Base 61x27'!$L$2:$L$1648,C502)/SUMIFS('Base 61x27'!$N$2:$N$1648,'Base 61x27'!$B$2:$B$1648,A502,'Base 61x27'!$M$2:$M$1648,B502,'Base 61x27'!$L$2:$L$1648,C502)</x:f>
        <x:v>42.30769230769231</x:v>
      </x:c>
    </x:row>
    <x:row r="503">
      <x:c r="A503" s="10" t="s">
        <x:v>99</x:v>
      </x:c>
      <x:c r="B503" s="10" t="s">
        <x:v>124</x:v>
      </x:c>
      <x:c r="C503" s="10" t="s">
        <x:v>123</x:v>
      </x:c>
      <x:c r="D503" s="10" t="n">
        <x:f>SUMIFS('Base 61x27'!$U$2:$U$1648,'Base 61x27'!$B$2:$B$1648,A503,'Base 61x27'!$M$2:$M$1648,B503,'Base 61x27'!$L$2:$L$1648,C503)/SUMIFS('Base 61x27'!$N$2:$N$1648,'Base 61x27'!$B$2:$B$1648,A503,'Base 61x27'!$M$2:$M$1648,B503,'Base 61x27'!$L$2:$L$1648,C503)</x:f>
        <x:v>34.61538461538461</x:v>
      </x:c>
    </x:row>
    <x:row r="504">
      <x:c r="A504" s="10" t="s">
        <x:v>99</x:v>
      </x:c>
      <x:c r="B504" s="10" t="s">
        <x:v>124</x:v>
      </x:c>
      <x:c r="C504" s="10" t="s">
        <x:v>129</x:v>
      </x:c>
      <x:c r="D504" s="10" t="n">
        <x:f>SUMIFS('Base 61x27'!$U$2:$U$1648,'Base 61x27'!$B$2:$B$1648,A504,'Base 61x27'!$M$2:$M$1648,B504,'Base 61x27'!$L$2:$L$1648,C504)/SUMIFS('Base 61x27'!$N$2:$N$1648,'Base 61x27'!$B$2:$B$1648,A504,'Base 61x27'!$M$2:$M$1648,B504,'Base 61x27'!$L$2:$L$1648,C504)</x:f>
        <x:v>3.8461538461538463</x:v>
      </x:c>
    </x:row>
    <x:row r="505">
      <x:c r="A505" s="10" t="s">
        <x:v>99</x:v>
      </x:c>
      <x:c r="B505" s="10" t="s">
        <x:v>340</x:v>
      </x:c>
      <x:c r="C505" s="10" t="s">
        <x:v>339</x:v>
      </x:c>
      <x:c r="D505" s="10" t="n">
        <x:f>SUMIFS('Base 61x27'!$U$2:$U$1648,'Base 61x27'!$B$2:$B$1648,A505,'Base 61x27'!$M$2:$M$1648,B505,'Base 61x27'!$L$2:$L$1648,C505)/SUMIFS('Base 61x27'!$N$2:$N$1648,'Base 61x27'!$B$2:$B$1648,A505,'Base 61x27'!$M$2:$M$1648,B505,'Base 61x27'!$L$2:$L$1648,C505)</x:f>
        <x:v>65.38461538461537</x:v>
      </x:c>
    </x:row>
    <x:row r="506">
      <x:c r="A506" s="10" t="s">
        <x:v>99</x:v>
      </x:c>
      <x:c r="B506" s="10" t="s">
        <x:v>340</x:v>
      </x:c>
      <x:c r="C506" s="10" t="s">
        <x:v>357</x:v>
      </x:c>
      <x:c r="D506" s="10" t="n">
        <x:f>SUMIFS('Base 61x27'!$U$2:$U$1648,'Base 61x27'!$B$2:$B$1648,A506,'Base 61x27'!$M$2:$M$1648,B506,'Base 61x27'!$L$2:$L$1648,C506)/SUMIFS('Base 61x27'!$N$2:$N$1648,'Base 61x27'!$B$2:$B$1648,A506,'Base 61x27'!$M$2:$M$1648,B506,'Base 61x27'!$L$2:$L$1648,C506)</x:f>
        <x:v>38.46153846153846</x:v>
      </x:c>
    </x:row>
    <x:row r="507">
      <x:c r="A507" s="10" t="s">
        <x:v>99</x:v>
      </x:c>
      <x:c r="B507" s="10" t="s">
        <x:v>340</x:v>
      </x:c>
      <x:c r="C507" s="10" t="s">
        <x:v>348</x:v>
      </x:c>
      <x:c r="D507" s="10" t="n">
        <x:f>SUMIFS('Base 61x27'!$U$2:$U$1648,'Base 61x27'!$B$2:$B$1648,A507,'Base 61x27'!$M$2:$M$1648,B507,'Base 61x27'!$L$2:$L$1648,C507)/SUMIFS('Base 61x27'!$N$2:$N$1648,'Base 61x27'!$B$2:$B$1648,A507,'Base 61x27'!$M$2:$M$1648,B507,'Base 61x27'!$L$2:$L$1648,C507)</x:f>
        <x:v>46.15384615384616</x:v>
      </x:c>
    </x:row>
    <x:row r="508">
      <x:c r="A508" s="10" t="s">
        <x:v>101</x:v>
      </x:c>
      <x:c r="B508" s="10" t="s">
        <x:v>246</x:v>
      </x:c>
      <x:c r="C508" s="10" t="s">
        <x:v>245</x:v>
      </x:c>
      <x:c r="D508" s="10" t="n">
        <x:f>SUMIFS('Base 61x27'!$U$2:$U$1648,'Base 61x27'!$B$2:$B$1648,A508,'Base 61x27'!$M$2:$M$1648,B508,'Base 61x27'!$L$2:$L$1648,C508)/SUMIFS('Base 61x27'!$N$2:$N$1648,'Base 61x27'!$B$2:$B$1648,A508,'Base 61x27'!$M$2:$M$1648,B508,'Base 61x27'!$L$2:$L$1648,C508)</x:f>
        <x:v>69.23076923076923</x:v>
      </x:c>
    </x:row>
    <x:row r="509">
      <x:c r="A509" s="10" t="s">
        <x:v>101</x:v>
      </x:c>
      <x:c r="B509" s="10" t="s">
        <x:v>246</x:v>
      </x:c>
      <x:c r="C509" s="10" t="s">
        <x:v>250</x:v>
      </x:c>
      <x:c r="D509" s="10" t="n">
        <x:f>SUMIFS('Base 61x27'!$U$2:$U$1648,'Base 61x27'!$B$2:$B$1648,A509,'Base 61x27'!$M$2:$M$1648,B509,'Base 61x27'!$L$2:$L$1648,C509)/SUMIFS('Base 61x27'!$N$2:$N$1648,'Base 61x27'!$B$2:$B$1648,A509,'Base 61x27'!$M$2:$M$1648,B509,'Base 61x27'!$L$2:$L$1648,C509)</x:f>
        <x:v>7.6923076923076925</x:v>
      </x:c>
    </x:row>
    <x:row r="510">
      <x:c r="A510" s="10" t="s">
        <x:v>101</x:v>
      </x:c>
      <x:c r="B510" s="10" t="s">
        <x:v>236</x:v>
      </x:c>
      <x:c r="C510" s="10" t="s">
        <x:v>240</x:v>
      </x:c>
      <x:c r="D510" s="10" t="n">
        <x:f>SUMIFS('Base 61x27'!$U$2:$U$1648,'Base 61x27'!$B$2:$B$1648,A510,'Base 61x27'!$M$2:$M$1648,B510,'Base 61x27'!$L$2:$L$1648,C510)/SUMIFS('Base 61x27'!$N$2:$N$1648,'Base 61x27'!$B$2:$B$1648,A510,'Base 61x27'!$M$2:$M$1648,B510,'Base 61x27'!$L$2:$L$1648,C510)</x:f>
        <x:v>50</x:v>
      </x:c>
    </x:row>
    <x:row r="511">
      <x:c r="A511" s="10" t="s">
        <x:v>101</x:v>
      </x:c>
      <x:c r="B511" s="10" t="s">
        <x:v>236</x:v>
      </x:c>
      <x:c r="C511" s="10" t="s">
        <x:v>235</x:v>
      </x:c>
      <x:c r="D511" s="10" t="n">
        <x:f>SUMIFS('Base 61x27'!$U$2:$U$1648,'Base 61x27'!$B$2:$B$1648,A511,'Base 61x27'!$M$2:$M$1648,B511,'Base 61x27'!$L$2:$L$1648,C511)/SUMIFS('Base 61x27'!$N$2:$N$1648,'Base 61x27'!$B$2:$B$1648,A511,'Base 61x27'!$M$2:$M$1648,B511,'Base 61x27'!$L$2:$L$1648,C511)</x:f>
        <x:v>76.92307692307693</x:v>
      </x:c>
    </x:row>
    <x:row r="512">
      <x:c r="A512" s="10" t="s">
        <x:v>101</x:v>
      </x:c>
      <x:c r="B512" s="10" t="s">
        <x:v>134</x:v>
      </x:c>
      <x:c r="C512" s="10" t="s">
        <x:v>139</x:v>
      </x:c>
      <x:c r="D512" s="10" t="n">
        <x:f>SUMIFS('Base 61x27'!$U$2:$U$1648,'Base 61x27'!$B$2:$B$1648,A512,'Base 61x27'!$M$2:$M$1648,B512,'Base 61x27'!$L$2:$L$1648,C512)/SUMIFS('Base 61x27'!$N$2:$N$1648,'Base 61x27'!$B$2:$B$1648,A512,'Base 61x27'!$M$2:$M$1648,B512,'Base 61x27'!$L$2:$L$1648,C512)</x:f>
        <x:v>5.128205128205128</x:v>
      </x:c>
    </x:row>
    <x:row r="513">
      <x:c r="A513" s="10" t="s">
        <x:v>101</x:v>
      </x:c>
      <x:c r="B513" s="10" t="s">
        <x:v>134</x:v>
      </x:c>
      <x:c r="C513" s="10" t="s">
        <x:v>133</x:v>
      </x:c>
      <x:c r="D513" s="10" t="n">
        <x:f>SUMIFS('Base 61x27'!$U$2:$U$1648,'Base 61x27'!$B$2:$B$1648,A513,'Base 61x27'!$M$2:$M$1648,B513,'Base 61x27'!$L$2:$L$1648,C513)/SUMIFS('Base 61x27'!$N$2:$N$1648,'Base 61x27'!$B$2:$B$1648,A513,'Base 61x27'!$M$2:$M$1648,B513,'Base 61x27'!$L$2:$L$1648,C513)</x:f>
        <x:v>7.6923076923076925</x:v>
      </x:c>
    </x:row>
    <x:row r="514">
      <x:c r="A514" s="10" t="s">
        <x:v>101</x:v>
      </x:c>
      <x:c r="B514" s="10" t="s">
        <x:v>134</x:v>
      </x:c>
      <x:c r="C514" s="10" t="s">
        <x:v>153</x:v>
      </x:c>
      <x:c r="D514" s="10" t="n">
        <x:f>SUMIFS('Base 61x27'!$U$2:$U$1648,'Base 61x27'!$B$2:$B$1648,A514,'Base 61x27'!$M$2:$M$1648,B514,'Base 61x27'!$L$2:$L$1648,C514)/SUMIFS('Base 61x27'!$N$2:$N$1648,'Base 61x27'!$B$2:$B$1648,A514,'Base 61x27'!$M$2:$M$1648,B514,'Base 61x27'!$L$2:$L$1648,C514)</x:f>
        <x:v>6.410256410256411</x:v>
      </x:c>
    </x:row>
    <x:row r="515">
      <x:c r="A515" s="10" t="s">
        <x:v>101</x:v>
      </x:c>
      <x:c r="B515" s="10" t="s">
        <x:v>165</x:v>
      </x:c>
      <x:c r="C515" s="10" t="s">
        <x:v>210</x:v>
      </x:c>
      <x:c r="D515" s="10" t="n">
        <x:f>SUMIFS('Base 61x27'!$U$2:$U$1648,'Base 61x27'!$B$2:$B$1648,A515,'Base 61x27'!$M$2:$M$1648,B515,'Base 61x27'!$L$2:$L$1648,C515)/SUMIFS('Base 61x27'!$N$2:$N$1648,'Base 61x27'!$B$2:$B$1648,A515,'Base 61x27'!$M$2:$M$1648,B515,'Base 61x27'!$L$2:$L$1648,C515)</x:f>
        <x:v>3.8461538461538454</x:v>
      </x:c>
    </x:row>
    <x:row r="516">
      <x:c r="A516" s="10" t="s">
        <x:v>101</x:v>
      </x:c>
      <x:c r="B516" s="10" t="s">
        <x:v>165</x:v>
      </x:c>
      <x:c r="C516" s="10" t="s">
        <x:v>164</x:v>
      </x:c>
      <x:c r="D516" s="10" t="n">
        <x:f>SUMIFS('Base 61x27'!$U$2:$U$1648,'Base 61x27'!$B$2:$B$1648,A516,'Base 61x27'!$M$2:$M$1648,B516,'Base 61x27'!$L$2:$L$1648,C516)/SUMIFS('Base 61x27'!$N$2:$N$1648,'Base 61x27'!$B$2:$B$1648,A516,'Base 61x27'!$M$2:$M$1648,B516,'Base 61x27'!$L$2:$L$1648,C516)</x:f>
        <x:v>27.307692307692307</x:v>
      </x:c>
    </x:row>
    <x:row r="517">
      <x:c r="A517" s="10" t="s">
        <x:v>101</x:v>
      </x:c>
      <x:c r="B517" s="10" t="s">
        <x:v>165</x:v>
      </x:c>
      <x:c r="C517" s="10" t="s">
        <x:v>182</x:v>
      </x:c>
      <x:c r="D517" s="10" t="n">
        <x:f>SUMIFS('Base 61x27'!$U$2:$U$1648,'Base 61x27'!$B$2:$B$1648,A517,'Base 61x27'!$M$2:$M$1648,B517,'Base 61x27'!$L$2:$L$1648,C517)/SUMIFS('Base 61x27'!$N$2:$N$1648,'Base 61x27'!$B$2:$B$1648,A517,'Base 61x27'!$M$2:$M$1648,B517,'Base 61x27'!$L$2:$L$1648,C517)</x:f>
        <x:v>5.769230769230767</x:v>
      </x:c>
    </x:row>
    <x:row r="518">
      <x:c r="A518" s="10" t="s">
        <x:v>101</x:v>
      </x:c>
      <x:c r="B518" s="10" t="s">
        <x:v>255</x:v>
      </x:c>
      <x:c r="C518" s="10" t="s">
        <x:v>270</x:v>
      </x:c>
      <x:c r="D518" s="10" t="n">
        <x:f>SUMIFS('Base 61x27'!$U$2:$U$1648,'Base 61x27'!$B$2:$B$1648,A518,'Base 61x27'!$M$2:$M$1648,B518,'Base 61x27'!$L$2:$L$1648,C518)/SUMIFS('Base 61x27'!$N$2:$N$1648,'Base 61x27'!$B$2:$B$1648,A518,'Base 61x27'!$M$2:$M$1648,B518,'Base 61x27'!$L$2:$L$1648,C518)</x:f>
        <x:v>6.923076923076923</x:v>
      </x:c>
    </x:row>
    <x:row r="519">
      <x:c r="A519" s="10" t="s">
        <x:v>101</x:v>
      </x:c>
      <x:c r="B519" s="10" t="s">
        <x:v>255</x:v>
      </x:c>
      <x:c r="C519" s="10" t="s">
        <x:v>254</x:v>
      </x:c>
      <x:c r="D519" s="10" t="n">
        <x:f>SUMIFS('Base 61x27'!$U$2:$U$1648,'Base 61x27'!$B$2:$B$1648,A519,'Base 61x27'!$M$2:$M$1648,B519,'Base 61x27'!$L$2:$L$1648,C519)/SUMIFS('Base 61x27'!$N$2:$N$1648,'Base 61x27'!$B$2:$B$1648,A519,'Base 61x27'!$M$2:$M$1648,B519,'Base 61x27'!$L$2:$L$1648,C519)</x:f>
        <x:v>14.423076923076923</x:v>
      </x:c>
    </x:row>
    <x:row r="520">
      <x:c r="A520" s="10" t="s">
        <x:v>101</x:v>
      </x:c>
      <x:c r="B520" s="10" t="s">
        <x:v>255</x:v>
      </x:c>
      <x:c r="C520" s="10" t="s">
        <x:v>323</x:v>
      </x:c>
      <x:c r="D520" s="10" t="n">
        <x:f>SUMIFS('Base 61x27'!$U$2:$U$1648,'Base 61x27'!$B$2:$B$1648,A520,'Base 61x27'!$M$2:$M$1648,B520,'Base 61x27'!$L$2:$L$1648,C520)/SUMIFS('Base 61x27'!$N$2:$N$1648,'Base 61x27'!$B$2:$B$1648,A520,'Base 61x27'!$M$2:$M$1648,B520,'Base 61x27'!$L$2:$L$1648,C520)</x:f>
        <x:v>13.846153846153848</x:v>
      </x:c>
    </x:row>
    <x:row r="521">
      <x:c r="A521" s="10" t="s">
        <x:v>101</x:v>
      </x:c>
      <x:c r="B521" s="10" t="s">
        <x:v>255</x:v>
      </x:c>
      <x:c r="C521" s="10" t="s">
        <x:v>285</x:v>
      </x:c>
      <x:c r="D521" s="10" t="n">
        <x:f>SUMIFS('Base 61x27'!$U$2:$U$1648,'Base 61x27'!$B$2:$B$1648,A521,'Base 61x27'!$M$2:$M$1648,B521,'Base 61x27'!$L$2:$L$1648,C521)/SUMIFS('Base 61x27'!$N$2:$N$1648,'Base 61x27'!$B$2:$B$1648,A521,'Base 61x27'!$M$2:$M$1648,B521,'Base 61x27'!$L$2:$L$1648,C521)</x:f>
        <x:v>11.53846153846154</x:v>
      </x:c>
    </x:row>
    <x:row r="522">
      <x:c r="A522" s="10" t="s">
        <x:v>101</x:v>
      </x:c>
      <x:c r="B522" s="10" t="s">
        <x:v>120</x:v>
      </x:c>
      <x:c r="C522" s="10" t="s">
        <x:v>119</x:v>
      </x:c>
      <x:c r="D522" s="10" t="n">
        <x:f>SUMIFS('Base 61x27'!$U$2:$U$1648,'Base 61x27'!$B$2:$B$1648,A522,'Base 61x27'!$M$2:$M$1648,B522,'Base 61x27'!$L$2:$L$1648,C522)/SUMIFS('Base 61x27'!$N$2:$N$1648,'Base 61x27'!$B$2:$B$1648,A522,'Base 61x27'!$M$2:$M$1648,B522,'Base 61x27'!$L$2:$L$1648,C522)</x:f>
        <x:v>34.61538461538461</x:v>
      </x:c>
    </x:row>
    <x:row r="523">
      <x:c r="A523" s="10" t="s">
        <x:v>101</x:v>
      </x:c>
      <x:c r="B523" s="10" t="s">
        <x:v>56</x:v>
      </x:c>
      <x:c r="C523" s="10" t="s">
        <x:v>55</x:v>
      </x:c>
      <x:c r="D523" s="10" t="n">
        <x:f>SUMIFS('Base 61x27'!$U$2:$U$1648,'Base 61x27'!$B$2:$B$1648,A523,'Base 61x27'!$M$2:$M$1648,B523,'Base 61x27'!$L$2:$L$1648,C523)/SUMIFS('Base 61x27'!$N$2:$N$1648,'Base 61x27'!$B$2:$B$1648,A523,'Base 61x27'!$M$2:$M$1648,B523,'Base 61x27'!$L$2:$L$1648,C523)</x:f>
        <x:v>34.61538461538461</x:v>
      </x:c>
    </x:row>
    <x:row r="524">
      <x:c r="A524" s="10" t="s">
        <x:v>101</x:v>
      </x:c>
      <x:c r="B524" s="10" t="s">
        <x:v>56</x:v>
      </x:c>
      <x:c r="C524" s="10" t="s">
        <x:v>113</x:v>
      </x:c>
      <x:c r="D524" s="10" t="n">
        <x:f>SUMIFS('Base 61x27'!$U$2:$U$1648,'Base 61x27'!$B$2:$B$1648,A524,'Base 61x27'!$M$2:$M$1648,B524,'Base 61x27'!$L$2:$L$1648,C524)/SUMIFS('Base 61x27'!$N$2:$N$1648,'Base 61x27'!$B$2:$B$1648,A524,'Base 61x27'!$M$2:$M$1648,B524,'Base 61x27'!$L$2:$L$1648,C524)</x:f>
        <x:v>19.230769230769234</x:v>
      </x:c>
    </x:row>
    <x:row r="525">
      <x:c r="A525" s="10" t="s">
        <x:v>101</x:v>
      </x:c>
      <x:c r="B525" s="10" t="s">
        <x:v>124</x:v>
      </x:c>
      <x:c r="C525" s="10" t="s">
        <x:v>123</x:v>
      </x:c>
      <x:c r="D525" s="10" t="n">
        <x:f>SUMIFS('Base 61x27'!$U$2:$U$1648,'Base 61x27'!$B$2:$B$1648,A525,'Base 61x27'!$M$2:$M$1648,B525,'Base 61x27'!$L$2:$L$1648,C525)/SUMIFS('Base 61x27'!$N$2:$N$1648,'Base 61x27'!$B$2:$B$1648,A525,'Base 61x27'!$M$2:$M$1648,B525,'Base 61x27'!$L$2:$L$1648,C525)</x:f>
        <x:v>26.923076923076923</x:v>
      </x:c>
    </x:row>
    <x:row r="526">
      <x:c r="A526" s="10" t="s">
        <x:v>101</x:v>
      </x:c>
      <x:c r="B526" s="10" t="s">
        <x:v>124</x:v>
      </x:c>
      <x:c r="C526" s="10" t="s">
        <x:v>129</x:v>
      </x:c>
      <x:c r="D526" s="10" t="n">
        <x:f>SUMIFS('Base 61x27'!$U$2:$U$1648,'Base 61x27'!$B$2:$B$1648,A526,'Base 61x27'!$M$2:$M$1648,B526,'Base 61x27'!$L$2:$L$1648,C526)/SUMIFS('Base 61x27'!$N$2:$N$1648,'Base 61x27'!$B$2:$B$1648,A526,'Base 61x27'!$M$2:$M$1648,B526,'Base 61x27'!$L$2:$L$1648,C526)</x:f>
        <x:v>26.923076923076923</x:v>
      </x:c>
    </x:row>
    <x:row r="527">
      <x:c r="A527" s="10" t="s">
        <x:v>101</x:v>
      </x:c>
      <x:c r="B527" s="10" t="s">
        <x:v>340</x:v>
      </x:c>
      <x:c r="C527" s="10" t="s">
        <x:v>339</x:v>
      </x:c>
      <x:c r="D527" s="10" t="n">
        <x:f>SUMIFS('Base 61x27'!$U$2:$U$1648,'Base 61x27'!$B$2:$B$1648,A527,'Base 61x27'!$M$2:$M$1648,B527,'Base 61x27'!$L$2:$L$1648,C527)/SUMIFS('Base 61x27'!$N$2:$N$1648,'Base 61x27'!$B$2:$B$1648,A527,'Base 61x27'!$M$2:$M$1648,B527,'Base 61x27'!$L$2:$L$1648,C527)</x:f>
        <x:v>32.69230769230769</x:v>
      </x:c>
    </x:row>
    <x:row r="528">
      <x:c r="A528" s="10" t="s">
        <x:v>101</x:v>
      </x:c>
      <x:c r="B528" s="10" t="s">
        <x:v>340</x:v>
      </x:c>
      <x:c r="C528" s="10" t="s">
        <x:v>357</x:v>
      </x:c>
      <x:c r="D528" s="10" t="n">
        <x:f>SUMIFS('Base 61x27'!$U$2:$U$1648,'Base 61x27'!$B$2:$B$1648,A528,'Base 61x27'!$M$2:$M$1648,B528,'Base 61x27'!$L$2:$L$1648,C528)/SUMIFS('Base 61x27'!$N$2:$N$1648,'Base 61x27'!$B$2:$B$1648,A528,'Base 61x27'!$M$2:$M$1648,B528,'Base 61x27'!$L$2:$L$1648,C528)</x:f>
        <x:v>52.56410256410256</x:v>
      </x:c>
    </x:row>
    <x:row r="529">
      <x:c r="A529" s="10" t="s">
        <x:v>101</x:v>
      </x:c>
      <x:c r="B529" s="10" t="s">
        <x:v>340</x:v>
      </x:c>
      <x:c r="C529" s="10" t="s">
        <x:v>348</x:v>
      </x:c>
      <x:c r="D529" s="10" t="n">
        <x:f>SUMIFS('Base 61x27'!$U$2:$U$1648,'Base 61x27'!$B$2:$B$1648,A529,'Base 61x27'!$M$2:$M$1648,B529,'Base 61x27'!$L$2:$L$1648,C529)/SUMIFS('Base 61x27'!$N$2:$N$1648,'Base 61x27'!$B$2:$B$1648,A529,'Base 61x27'!$M$2:$M$1648,B529,'Base 61x27'!$L$2:$L$1648,C529)</x:f>
        <x:v>48.07692307692309</x:v>
      </x:c>
    </x:row>
    <x:row r="530">
      <x:c r="A530" s="10" t="s">
        <x:v>103</x:v>
      </x:c>
      <x:c r="B530" s="10" t="s">
        <x:v>246</x:v>
      </x:c>
      <x:c r="C530" s="10" t="s">
        <x:v>245</x:v>
      </x:c>
      <x:c r="D530" s="10" t="n">
        <x:f>SUMIFS('Base 61x27'!$U$2:$U$1648,'Base 61x27'!$B$2:$B$1648,A530,'Base 61x27'!$M$2:$M$1648,B530,'Base 61x27'!$L$2:$L$1648,C530)/SUMIFS('Base 61x27'!$N$2:$N$1648,'Base 61x27'!$B$2:$B$1648,A530,'Base 61x27'!$M$2:$M$1648,B530,'Base 61x27'!$L$2:$L$1648,C530)</x:f>
        <x:v>53.84615384615385</x:v>
      </x:c>
    </x:row>
    <x:row r="531">
      <x:c r="A531" s="10" t="s">
        <x:v>103</x:v>
      </x:c>
      <x:c r="B531" s="10" t="s">
        <x:v>246</x:v>
      </x:c>
      <x:c r="C531" s="10" t="s">
        <x:v>250</x:v>
      </x:c>
      <x:c r="D531" s="10" t="n">
        <x:f>SUMIFS('Base 61x27'!$U$2:$U$1648,'Base 61x27'!$B$2:$B$1648,A531,'Base 61x27'!$M$2:$M$1648,B531,'Base 61x27'!$L$2:$L$1648,C531)/SUMIFS('Base 61x27'!$N$2:$N$1648,'Base 61x27'!$B$2:$B$1648,A531,'Base 61x27'!$M$2:$M$1648,B531,'Base 61x27'!$L$2:$L$1648,C531)</x:f>
        <x:v>57.692307692307686</x:v>
      </x:c>
    </x:row>
    <x:row r="532">
      <x:c r="A532" s="10" t="s">
        <x:v>103</x:v>
      </x:c>
      <x:c r="B532" s="10" t="s">
        <x:v>236</x:v>
      </x:c>
      <x:c r="C532" s="10" t="s">
        <x:v>240</x:v>
      </x:c>
      <x:c r="D532" s="10" t="n">
        <x:f>SUMIFS('Base 61x27'!$U$2:$U$1648,'Base 61x27'!$B$2:$B$1648,A532,'Base 61x27'!$M$2:$M$1648,B532,'Base 61x27'!$L$2:$L$1648,C532)/SUMIFS('Base 61x27'!$N$2:$N$1648,'Base 61x27'!$B$2:$B$1648,A532,'Base 61x27'!$M$2:$M$1648,B532,'Base 61x27'!$L$2:$L$1648,C532)</x:f>
        <x:v>88.46153846153845</x:v>
      </x:c>
    </x:row>
    <x:row r="533">
      <x:c r="A533" s="10" t="s">
        <x:v>103</x:v>
      </x:c>
      <x:c r="B533" s="10" t="s">
        <x:v>236</x:v>
      </x:c>
      <x:c r="C533" s="10" t="s">
        <x:v>235</x:v>
      </x:c>
      <x:c r="D533" s="10" t="n">
        <x:f>SUMIFS('Base 61x27'!$U$2:$U$1648,'Base 61x27'!$B$2:$B$1648,A533,'Base 61x27'!$M$2:$M$1648,B533,'Base 61x27'!$L$2:$L$1648,C533)/SUMIFS('Base 61x27'!$N$2:$N$1648,'Base 61x27'!$B$2:$B$1648,A533,'Base 61x27'!$M$2:$M$1648,B533,'Base 61x27'!$L$2:$L$1648,C533)</x:f>
        <x:v>65.38461538461539</x:v>
      </x:c>
    </x:row>
    <x:row r="534">
      <x:c r="A534" s="10" t="s">
        <x:v>103</x:v>
      </x:c>
      <x:c r="B534" s="10" t="s">
        <x:v>134</x:v>
      </x:c>
      <x:c r="C534" s="10" t="s">
        <x:v>139</x:v>
      </x:c>
      <x:c r="D534" s="10" t="n">
        <x:f>SUMIFS('Base 61x27'!$U$2:$U$1648,'Base 61x27'!$B$2:$B$1648,A534,'Base 61x27'!$M$2:$M$1648,B534,'Base 61x27'!$L$2:$L$1648,C534)/SUMIFS('Base 61x27'!$N$2:$N$1648,'Base 61x27'!$B$2:$B$1648,A534,'Base 61x27'!$M$2:$M$1648,B534,'Base 61x27'!$L$2:$L$1648,C534)</x:f>
        <x:v>76.28205128205128</x:v>
      </x:c>
    </x:row>
    <x:row r="535">
      <x:c r="A535" s="10" t="s">
        <x:v>103</x:v>
      </x:c>
      <x:c r="B535" s="10" t="s">
        <x:v>134</x:v>
      </x:c>
      <x:c r="C535" s="10" t="s">
        <x:v>133</x:v>
      </x:c>
      <x:c r="D535" s="10" t="n">
        <x:f>SUMIFS('Base 61x27'!$U$2:$U$1648,'Base 61x27'!$B$2:$B$1648,A535,'Base 61x27'!$M$2:$M$1648,B535,'Base 61x27'!$L$2:$L$1648,C535)/SUMIFS('Base 61x27'!$N$2:$N$1648,'Base 61x27'!$B$2:$B$1648,A535,'Base 61x27'!$M$2:$M$1648,B535,'Base 61x27'!$L$2:$L$1648,C535)</x:f>
        <x:v>63.46153846153846</x:v>
      </x:c>
    </x:row>
    <x:row r="536">
      <x:c r="A536" s="10" t="s">
        <x:v>103</x:v>
      </x:c>
      <x:c r="B536" s="10" t="s">
        <x:v>134</x:v>
      </x:c>
      <x:c r="C536" s="10" t="s">
        <x:v>153</x:v>
      </x:c>
      <x:c r="D536" s="10" t="n">
        <x:f>SUMIFS('Base 61x27'!$U$2:$U$1648,'Base 61x27'!$B$2:$B$1648,A536,'Base 61x27'!$M$2:$M$1648,B536,'Base 61x27'!$L$2:$L$1648,C536)/SUMIFS('Base 61x27'!$N$2:$N$1648,'Base 61x27'!$B$2:$B$1648,A536,'Base 61x27'!$M$2:$M$1648,B536,'Base 61x27'!$L$2:$L$1648,C536)</x:f>
        <x:v>83.33333333333334</x:v>
      </x:c>
    </x:row>
    <x:row r="537">
      <x:c r="A537" s="10" t="s">
        <x:v>103</x:v>
      </x:c>
      <x:c r="B537" s="10" t="s">
        <x:v>165</x:v>
      </x:c>
      <x:c r="C537" s="10" t="s">
        <x:v>210</x:v>
      </x:c>
      <x:c r="D537" s="10" t="n">
        <x:f>SUMIFS('Base 61x27'!$U$2:$U$1648,'Base 61x27'!$B$2:$B$1648,A537,'Base 61x27'!$M$2:$M$1648,B537,'Base 61x27'!$L$2:$L$1648,C537)/SUMIFS('Base 61x27'!$N$2:$N$1648,'Base 61x27'!$B$2:$B$1648,A537,'Base 61x27'!$M$2:$M$1648,B537,'Base 61x27'!$L$2:$L$1648,C537)</x:f>
        <x:v>74.51923076923075</x:v>
      </x:c>
    </x:row>
    <x:row r="538">
      <x:c r="A538" s="10" t="s">
        <x:v>103</x:v>
      </x:c>
      <x:c r="B538" s="10" t="s">
        <x:v>165</x:v>
      </x:c>
      <x:c r="C538" s="10" t="s">
        <x:v>164</x:v>
      </x:c>
      <x:c r="D538" s="10" t="n">
        <x:f>SUMIFS('Base 61x27'!$U$2:$U$1648,'Base 61x27'!$B$2:$B$1648,A538,'Base 61x27'!$M$2:$M$1648,B538,'Base 61x27'!$L$2:$L$1648,C538)/SUMIFS('Base 61x27'!$N$2:$N$1648,'Base 61x27'!$B$2:$B$1648,A538,'Base 61x27'!$M$2:$M$1648,B538,'Base 61x27'!$L$2:$L$1648,C538)</x:f>
        <x:v>81.15384615384616</x:v>
      </x:c>
    </x:row>
    <x:row r="539">
      <x:c r="A539" s="10" t="s">
        <x:v>103</x:v>
      </x:c>
      <x:c r="B539" s="10" t="s">
        <x:v>165</x:v>
      </x:c>
      <x:c r="C539" s="10" t="s">
        <x:v>182</x:v>
      </x:c>
      <x:c r="D539" s="10" t="n">
        <x:f>SUMIFS('Base 61x27'!$U$2:$U$1648,'Base 61x27'!$B$2:$B$1648,A539,'Base 61x27'!$M$2:$M$1648,B539,'Base 61x27'!$L$2:$L$1648,C539)/SUMIFS('Base 61x27'!$N$2:$N$1648,'Base 61x27'!$B$2:$B$1648,A539,'Base 61x27'!$M$2:$M$1648,B539,'Base 61x27'!$L$2:$L$1648,C539)</x:f>
        <x:v>89.4230769230769</x:v>
      </x:c>
    </x:row>
    <x:row r="540">
      <x:c r="A540" s="10" t="s">
        <x:v>103</x:v>
      </x:c>
      <x:c r="B540" s="10" t="s">
        <x:v>255</x:v>
      </x:c>
      <x:c r="C540" s="10" t="s">
        <x:v>270</x:v>
      </x:c>
      <x:c r="D540" s="10" t="n">
        <x:f>SUMIFS('Base 61x27'!$U$2:$U$1648,'Base 61x27'!$B$2:$B$1648,A540,'Base 61x27'!$M$2:$M$1648,B540,'Base 61x27'!$L$2:$L$1648,C540)/SUMIFS('Base 61x27'!$N$2:$N$1648,'Base 61x27'!$B$2:$B$1648,A540,'Base 61x27'!$M$2:$M$1648,B540,'Base 61x27'!$L$2:$L$1648,C540)</x:f>
        <x:v>68.46153846153847</x:v>
      </x:c>
    </x:row>
    <x:row r="541">
      <x:c r="A541" s="10" t="s">
        <x:v>103</x:v>
      </x:c>
      <x:c r="B541" s="10" t="s">
        <x:v>255</x:v>
      </x:c>
      <x:c r="C541" s="10" t="s">
        <x:v>254</x:v>
      </x:c>
      <x:c r="D541" s="10" t="n">
        <x:f>SUMIFS('Base 61x27'!$U$2:$U$1648,'Base 61x27'!$B$2:$B$1648,A541,'Base 61x27'!$M$2:$M$1648,B541,'Base 61x27'!$L$2:$L$1648,C541)/SUMIFS('Base 61x27'!$N$2:$N$1648,'Base 61x27'!$B$2:$B$1648,A541,'Base 61x27'!$M$2:$M$1648,B541,'Base 61x27'!$L$2:$L$1648,C541)</x:f>
        <x:v>91.82692307692308</x:v>
      </x:c>
    </x:row>
    <x:row r="542">
      <x:c r="A542" s="10" t="s">
        <x:v>103</x:v>
      </x:c>
      <x:c r="B542" s="10" t="s">
        <x:v>255</x:v>
      </x:c>
      <x:c r="C542" s="10" t="s">
        <x:v>323</x:v>
      </x:c>
      <x:c r="D542" s="10" t="n">
        <x:f>SUMIFS('Base 61x27'!$U$2:$U$1648,'Base 61x27'!$B$2:$B$1648,A542,'Base 61x27'!$M$2:$M$1648,B542,'Base 61x27'!$L$2:$L$1648,C542)/SUMIFS('Base 61x27'!$N$2:$N$1648,'Base 61x27'!$B$2:$B$1648,A542,'Base 61x27'!$M$2:$M$1648,B542,'Base 61x27'!$L$2:$L$1648,C542)</x:f>
        <x:v>79.61538461538461</x:v>
      </x:c>
    </x:row>
    <x:row r="543">
      <x:c r="A543" s="10" t="s">
        <x:v>103</x:v>
      </x:c>
      <x:c r="B543" s="10" t="s">
        <x:v>255</x:v>
      </x:c>
      <x:c r="C543" s="10" t="s">
        <x:v>285</x:v>
      </x:c>
      <x:c r="D543" s="10" t="n">
        <x:f>SUMIFS('Base 61x27'!$U$2:$U$1648,'Base 61x27'!$B$2:$B$1648,A543,'Base 61x27'!$M$2:$M$1648,B543,'Base 61x27'!$L$2:$L$1648,C543)/SUMIFS('Base 61x27'!$N$2:$N$1648,'Base 61x27'!$B$2:$B$1648,A543,'Base 61x27'!$M$2:$M$1648,B543,'Base 61x27'!$L$2:$L$1648,C543)</x:f>
        <x:v>65.38461538461539</x:v>
      </x:c>
    </x:row>
    <x:row r="544">
      <x:c r="A544" s="10" t="s">
        <x:v>103</x:v>
      </x:c>
      <x:c r="B544" s="10" t="s">
        <x:v>120</x:v>
      </x:c>
      <x:c r="C544" s="10" t="s">
        <x:v>119</x:v>
      </x:c>
      <x:c r="D544" s="10" t="n">
        <x:f>SUMIFS('Base 61x27'!$U$2:$U$1648,'Base 61x27'!$B$2:$B$1648,A544,'Base 61x27'!$M$2:$M$1648,B544,'Base 61x27'!$L$2:$L$1648,C544)/SUMIFS('Base 61x27'!$N$2:$N$1648,'Base 61x27'!$B$2:$B$1648,A544,'Base 61x27'!$M$2:$M$1648,B544,'Base 61x27'!$L$2:$L$1648,C544)</x:f>
        <x:v>69.23076923076923</x:v>
      </x:c>
    </x:row>
    <x:row r="545">
      <x:c r="A545" s="10" t="s">
        <x:v>103</x:v>
      </x:c>
      <x:c r="B545" s="10" t="s">
        <x:v>56</x:v>
      </x:c>
      <x:c r="C545" s="10" t="s">
        <x:v>55</x:v>
      </x:c>
      <x:c r="D545" s="10" t="n">
        <x:f>SUMIFS('Base 61x27'!$U$2:$U$1648,'Base 61x27'!$B$2:$B$1648,A545,'Base 61x27'!$M$2:$M$1648,B545,'Base 61x27'!$L$2:$L$1648,C545)/SUMIFS('Base 61x27'!$N$2:$N$1648,'Base 61x27'!$B$2:$B$1648,A545,'Base 61x27'!$M$2:$M$1648,B545,'Base 61x27'!$L$2:$L$1648,C545)</x:f>
        <x:v>75</x:v>
      </x:c>
    </x:row>
    <x:row r="546">
      <x:c r="A546" s="10" t="s">
        <x:v>103</x:v>
      </x:c>
      <x:c r="B546" s="10" t="s">
        <x:v>56</x:v>
      </x:c>
      <x:c r="C546" s="10" t="s">
        <x:v>113</x:v>
      </x:c>
      <x:c r="D546" s="10" t="n">
        <x:f>SUMIFS('Base 61x27'!$U$2:$U$1648,'Base 61x27'!$B$2:$B$1648,A546,'Base 61x27'!$M$2:$M$1648,B546,'Base 61x27'!$L$2:$L$1648,C546)/SUMIFS('Base 61x27'!$N$2:$N$1648,'Base 61x27'!$B$2:$B$1648,A546,'Base 61x27'!$M$2:$M$1648,B546,'Base 61x27'!$L$2:$L$1648,C546)</x:f>
        <x:v>69.23076923076923</x:v>
      </x:c>
    </x:row>
    <x:row r="547">
      <x:c r="A547" s="10" t="s">
        <x:v>103</x:v>
      </x:c>
      <x:c r="B547" s="10" t="s">
        <x:v>124</x:v>
      </x:c>
      <x:c r="C547" s="10" t="s">
        <x:v>123</x:v>
      </x:c>
      <x:c r="D547" s="10" t="n">
        <x:f>SUMIFS('Base 61x27'!$U$2:$U$1648,'Base 61x27'!$B$2:$B$1648,A547,'Base 61x27'!$M$2:$M$1648,B547,'Base 61x27'!$L$2:$L$1648,C547)/SUMIFS('Base 61x27'!$N$2:$N$1648,'Base 61x27'!$B$2:$B$1648,A547,'Base 61x27'!$M$2:$M$1648,B547,'Base 61x27'!$L$2:$L$1648,C547)</x:f>
        <x:v>53.84615384615385</x:v>
      </x:c>
    </x:row>
    <x:row r="548">
      <x:c r="A548" s="10" t="s">
        <x:v>103</x:v>
      </x:c>
      <x:c r="B548" s="10" t="s">
        <x:v>124</x:v>
      </x:c>
      <x:c r="C548" s="10" t="s">
        <x:v>129</x:v>
      </x:c>
      <x:c r="D548" s="10" t="n">
        <x:f>SUMIFS('Base 61x27'!$U$2:$U$1648,'Base 61x27'!$B$2:$B$1648,A548,'Base 61x27'!$M$2:$M$1648,B548,'Base 61x27'!$L$2:$L$1648,C548)/SUMIFS('Base 61x27'!$N$2:$N$1648,'Base 61x27'!$B$2:$B$1648,A548,'Base 61x27'!$M$2:$M$1648,B548,'Base 61x27'!$L$2:$L$1648,C548)</x:f>
        <x:v>65.38461538461539</x:v>
      </x:c>
    </x:row>
    <x:row r="549">
      <x:c r="A549" s="10" t="s">
        <x:v>103</x:v>
      </x:c>
      <x:c r="B549" s="10" t="s">
        <x:v>340</x:v>
      </x:c>
      <x:c r="C549" s="10" t="s">
        <x:v>339</x:v>
      </x:c>
      <x:c r="D549" s="10" t="n">
        <x:f>SUMIFS('Base 61x27'!$U$2:$U$1648,'Base 61x27'!$B$2:$B$1648,A549,'Base 61x27'!$M$2:$M$1648,B549,'Base 61x27'!$L$2:$L$1648,C549)/SUMIFS('Base 61x27'!$N$2:$N$1648,'Base 61x27'!$B$2:$B$1648,A549,'Base 61x27'!$M$2:$M$1648,B549,'Base 61x27'!$L$2:$L$1648,C549)</x:f>
        <x:v>99.99999999999999</x:v>
      </x:c>
    </x:row>
    <x:row r="550">
      <x:c r="A550" s="10" t="s">
        <x:v>103</x:v>
      </x:c>
      <x:c r="B550" s="10" t="s">
        <x:v>340</x:v>
      </x:c>
      <x:c r="C550" s="10" t="s">
        <x:v>357</x:v>
      </x:c>
      <x:c r="D550" s="10" t="n">
        <x:f>SUMIFS('Base 61x27'!$U$2:$U$1648,'Base 61x27'!$B$2:$B$1648,A550,'Base 61x27'!$M$2:$M$1648,B550,'Base 61x27'!$L$2:$L$1648,C550)/SUMIFS('Base 61x27'!$N$2:$N$1648,'Base 61x27'!$B$2:$B$1648,A550,'Base 61x27'!$M$2:$M$1648,B550,'Base 61x27'!$L$2:$L$1648,C550)</x:f>
        <x:v>53.20512820512819</x:v>
      </x:c>
    </x:row>
    <x:row r="551">
      <x:c r="A551" s="10" t="s">
        <x:v>103</x:v>
      </x:c>
      <x:c r="B551" s="10" t="s">
        <x:v>340</x:v>
      </x:c>
      <x:c r="C551" s="10" t="s">
        <x:v>348</x:v>
      </x:c>
      <x:c r="D551" s="10" t="n">
        <x:f>SUMIFS('Base 61x27'!$U$2:$U$1648,'Base 61x27'!$B$2:$B$1648,A551,'Base 61x27'!$M$2:$M$1648,B551,'Base 61x27'!$L$2:$L$1648,C551)/SUMIFS('Base 61x27'!$N$2:$N$1648,'Base 61x27'!$B$2:$B$1648,A551,'Base 61x27'!$M$2:$M$1648,B551,'Base 61x27'!$L$2:$L$1648,C551)</x:f>
        <x:v>38.46153846153846</x:v>
      </x:c>
    </x:row>
    <x:row r="552">
      <x:c r="A552" s="10" t="s">
        <x:v>105</x:v>
      </x:c>
      <x:c r="B552" s="10" t="s">
        <x:v>246</x:v>
      </x:c>
      <x:c r="C552" s="10" t="s">
        <x:v>245</x:v>
      </x:c>
      <x:c r="D552" s="10" t="n">
        <x:f>SUMIFS('Base 61x27'!$U$2:$U$1648,'Base 61x27'!$B$2:$B$1648,A552,'Base 61x27'!$M$2:$M$1648,B552,'Base 61x27'!$L$2:$L$1648,C552)/SUMIFS('Base 61x27'!$N$2:$N$1648,'Base 61x27'!$B$2:$B$1648,A552,'Base 61x27'!$M$2:$M$1648,B552,'Base 61x27'!$L$2:$L$1648,C552)</x:f>
        <x:v>88.46153846153845</x:v>
      </x:c>
    </x:row>
    <x:row r="553">
      <x:c r="A553" s="10" t="s">
        <x:v>105</x:v>
      </x:c>
      <x:c r="B553" s="10" t="s">
        <x:v>246</x:v>
      </x:c>
      <x:c r="C553" s="10" t="s">
        <x:v>250</x:v>
      </x:c>
      <x:c r="D553" s="10" t="n">
        <x:f>SUMIFS('Base 61x27'!$U$2:$U$1648,'Base 61x27'!$B$2:$B$1648,A553,'Base 61x27'!$M$2:$M$1648,B553,'Base 61x27'!$L$2:$L$1648,C553)/SUMIFS('Base 61x27'!$N$2:$N$1648,'Base 61x27'!$B$2:$B$1648,A553,'Base 61x27'!$M$2:$M$1648,B553,'Base 61x27'!$L$2:$L$1648,C553)</x:f>
        <x:v>92.3076923076923</x:v>
      </x:c>
    </x:row>
    <x:row r="554">
      <x:c r="A554" s="10" t="s">
        <x:v>105</x:v>
      </x:c>
      <x:c r="B554" s="10" t="s">
        <x:v>236</x:v>
      </x:c>
      <x:c r="C554" s="10" t="s">
        <x:v>240</x:v>
      </x:c>
      <x:c r="D554" s="10" t="n">
        <x:f>SUMIFS('Base 61x27'!$U$2:$U$1648,'Base 61x27'!$B$2:$B$1648,A554,'Base 61x27'!$M$2:$M$1648,B554,'Base 61x27'!$L$2:$L$1648,C554)/SUMIFS('Base 61x27'!$N$2:$N$1648,'Base 61x27'!$B$2:$B$1648,A554,'Base 61x27'!$M$2:$M$1648,B554,'Base 61x27'!$L$2:$L$1648,C554)</x:f>
        <x:v>7.6923076923076925</x:v>
      </x:c>
    </x:row>
    <x:row r="555">
      <x:c r="A555" s="10" t="s">
        <x:v>105</x:v>
      </x:c>
      <x:c r="B555" s="10" t="s">
        <x:v>236</x:v>
      </x:c>
      <x:c r="C555" s="10" t="s">
        <x:v>235</x:v>
      </x:c>
      <x:c r="D555" s="10" t="n">
        <x:f>SUMIFS('Base 61x27'!$U$2:$U$1648,'Base 61x27'!$B$2:$B$1648,A555,'Base 61x27'!$M$2:$M$1648,B555,'Base 61x27'!$L$2:$L$1648,C555)/SUMIFS('Base 61x27'!$N$2:$N$1648,'Base 61x27'!$B$2:$B$1648,A555,'Base 61x27'!$M$2:$M$1648,B555,'Base 61x27'!$L$2:$L$1648,C555)</x:f>
        <x:v>92.3076923076923</x:v>
      </x:c>
    </x:row>
    <x:row r="556">
      <x:c r="A556" s="10" t="s">
        <x:v>105</x:v>
      </x:c>
      <x:c r="B556" s="10" t="s">
        <x:v>134</x:v>
      </x:c>
      <x:c r="C556" s="10" t="s">
        <x:v>139</x:v>
      </x:c>
      <x:c r="D556" s="10" t="n">
        <x:f>SUMIFS('Base 61x27'!$U$2:$U$1648,'Base 61x27'!$B$2:$B$1648,A556,'Base 61x27'!$M$2:$M$1648,B556,'Base 61x27'!$L$2:$L$1648,C556)/SUMIFS('Base 61x27'!$N$2:$N$1648,'Base 61x27'!$B$2:$B$1648,A556,'Base 61x27'!$M$2:$M$1648,B556,'Base 61x27'!$L$2:$L$1648,C556)</x:f>
        <x:v>46.794871794871796</x:v>
      </x:c>
    </x:row>
    <x:row r="557">
      <x:c r="A557" s="10" t="s">
        <x:v>105</x:v>
      </x:c>
      <x:c r="B557" s="10" t="s">
        <x:v>134</x:v>
      </x:c>
      <x:c r="C557" s="10" t="s">
        <x:v>133</x:v>
      </x:c>
      <x:c r="D557" s="10" t="n">
        <x:f>SUMIFS('Base 61x27'!$U$2:$U$1648,'Base 61x27'!$B$2:$B$1648,A557,'Base 61x27'!$M$2:$M$1648,B557,'Base 61x27'!$L$2:$L$1648,C557)/SUMIFS('Base 61x27'!$N$2:$N$1648,'Base 61x27'!$B$2:$B$1648,A557,'Base 61x27'!$M$2:$M$1648,B557,'Base 61x27'!$L$2:$L$1648,C557)</x:f>
        <x:v>34.61538461538461</x:v>
      </x:c>
    </x:row>
    <x:row r="558">
      <x:c r="A558" s="10" t="s">
        <x:v>105</x:v>
      </x:c>
      <x:c r="B558" s="10" t="s">
        <x:v>134</x:v>
      </x:c>
      <x:c r="C558" s="10" t="s">
        <x:v>153</x:v>
      </x:c>
      <x:c r="D558" s="10" t="n">
        <x:f>SUMIFS('Base 61x27'!$U$2:$U$1648,'Base 61x27'!$B$2:$B$1648,A558,'Base 61x27'!$M$2:$M$1648,B558,'Base 61x27'!$L$2:$L$1648,C558)/SUMIFS('Base 61x27'!$N$2:$N$1648,'Base 61x27'!$B$2:$B$1648,A558,'Base 61x27'!$M$2:$M$1648,B558,'Base 61x27'!$L$2:$L$1648,C558)</x:f>
        <x:v>58.97435897435897</x:v>
      </x:c>
    </x:row>
    <x:row r="559">
      <x:c r="A559" s="10" t="s">
        <x:v>105</x:v>
      </x:c>
      <x:c r="B559" s="10" t="s">
        <x:v>165</x:v>
      </x:c>
      <x:c r="C559" s="10" t="s">
        <x:v>210</x:v>
      </x:c>
      <x:c r="D559" s="10" t="n">
        <x:f>SUMIFS('Base 61x27'!$U$2:$U$1648,'Base 61x27'!$B$2:$B$1648,A559,'Base 61x27'!$M$2:$M$1648,B559,'Base 61x27'!$L$2:$L$1648,C559)/SUMIFS('Base 61x27'!$N$2:$N$1648,'Base 61x27'!$B$2:$B$1648,A559,'Base 61x27'!$M$2:$M$1648,B559,'Base 61x27'!$L$2:$L$1648,C559)</x:f>
        <x:v>52.64423076923075</x:v>
      </x:c>
    </x:row>
    <x:row r="560">
      <x:c r="A560" s="10" t="s">
        <x:v>105</x:v>
      </x:c>
      <x:c r="B560" s="10" t="s">
        <x:v>165</x:v>
      </x:c>
      <x:c r="C560" s="10" t="s">
        <x:v>164</x:v>
      </x:c>
      <x:c r="D560" s="10" t="n">
        <x:f>SUMIFS('Base 61x27'!$U$2:$U$1648,'Base 61x27'!$B$2:$B$1648,A560,'Base 61x27'!$M$2:$M$1648,B560,'Base 61x27'!$L$2:$L$1648,C560)/SUMIFS('Base 61x27'!$N$2:$N$1648,'Base 61x27'!$B$2:$B$1648,A560,'Base 61x27'!$M$2:$M$1648,B560,'Base 61x27'!$L$2:$L$1648,C560)</x:f>
        <x:v>43.84615384615385</x:v>
      </x:c>
    </x:row>
    <x:row r="561">
      <x:c r="A561" s="10" t="s">
        <x:v>105</x:v>
      </x:c>
      <x:c r="B561" s="10" t="s">
        <x:v>165</x:v>
      </x:c>
      <x:c r="C561" s="10" t="s">
        <x:v>182</x:v>
      </x:c>
      <x:c r="D561" s="10" t="n">
        <x:f>SUMIFS('Base 61x27'!$U$2:$U$1648,'Base 61x27'!$B$2:$B$1648,A561,'Base 61x27'!$M$2:$M$1648,B561,'Base 61x27'!$L$2:$L$1648,C561)/SUMIFS('Base 61x27'!$N$2:$N$1648,'Base 61x27'!$B$2:$B$1648,A561,'Base 61x27'!$M$2:$M$1648,B561,'Base 61x27'!$L$2:$L$1648,C561)</x:f>
        <x:v>40.38461538461537</x:v>
      </x:c>
    </x:row>
    <x:row r="562">
      <x:c r="A562" s="10" t="s">
        <x:v>105</x:v>
      </x:c>
      <x:c r="B562" s="10" t="s">
        <x:v>255</x:v>
      </x:c>
      <x:c r="C562" s="10" t="s">
        <x:v>270</x:v>
      </x:c>
      <x:c r="D562" s="10" t="n">
        <x:f>SUMIFS('Base 61x27'!$U$2:$U$1648,'Base 61x27'!$B$2:$B$1648,A562,'Base 61x27'!$M$2:$M$1648,B562,'Base 61x27'!$L$2:$L$1648,C562)/SUMIFS('Base 61x27'!$N$2:$N$1648,'Base 61x27'!$B$2:$B$1648,A562,'Base 61x27'!$M$2:$M$1648,B562,'Base 61x27'!$L$2:$L$1648,C562)</x:f>
        <x:v>45.38461538461539</x:v>
      </x:c>
    </x:row>
    <x:row r="563">
      <x:c r="A563" s="10" t="s">
        <x:v>105</x:v>
      </x:c>
      <x:c r="B563" s="10" t="s">
        <x:v>255</x:v>
      </x:c>
      <x:c r="C563" s="10" t="s">
        <x:v>254</x:v>
      </x:c>
      <x:c r="D563" s="10" t="n">
        <x:f>SUMIFS('Base 61x27'!$U$2:$U$1648,'Base 61x27'!$B$2:$B$1648,A563,'Base 61x27'!$M$2:$M$1648,B563,'Base 61x27'!$L$2:$L$1648,C563)/SUMIFS('Base 61x27'!$N$2:$N$1648,'Base 61x27'!$B$2:$B$1648,A563,'Base 61x27'!$M$2:$M$1648,B563,'Base 61x27'!$L$2:$L$1648,C563)</x:f>
        <x:v>37.5</x:v>
      </x:c>
    </x:row>
    <x:row r="564">
      <x:c r="A564" s="10" t="s">
        <x:v>105</x:v>
      </x:c>
      <x:c r="B564" s="10" t="s">
        <x:v>255</x:v>
      </x:c>
      <x:c r="C564" s="10" t="s">
        <x:v>323</x:v>
      </x:c>
      <x:c r="D564" s="10" t="n">
        <x:f>SUMIFS('Base 61x27'!$U$2:$U$1648,'Base 61x27'!$B$2:$B$1648,A564,'Base 61x27'!$M$2:$M$1648,B564,'Base 61x27'!$L$2:$L$1648,C564)/SUMIFS('Base 61x27'!$N$2:$N$1648,'Base 61x27'!$B$2:$B$1648,A564,'Base 61x27'!$M$2:$M$1648,B564,'Base 61x27'!$L$2:$L$1648,C564)</x:f>
        <x:v>52.30769230769231</x:v>
      </x:c>
    </x:row>
    <x:row r="565">
      <x:c r="A565" s="10" t="s">
        <x:v>105</x:v>
      </x:c>
      <x:c r="B565" s="10" t="s">
        <x:v>255</x:v>
      </x:c>
      <x:c r="C565" s="10" t="s">
        <x:v>285</x:v>
      </x:c>
      <x:c r="D565" s="10" t="n">
        <x:f>SUMIFS('Base 61x27'!$U$2:$U$1648,'Base 61x27'!$B$2:$B$1648,A565,'Base 61x27'!$M$2:$M$1648,B565,'Base 61x27'!$L$2:$L$1648,C565)/SUMIFS('Base 61x27'!$N$2:$N$1648,'Base 61x27'!$B$2:$B$1648,A565,'Base 61x27'!$M$2:$M$1648,B565,'Base 61x27'!$L$2:$L$1648,C565)</x:f>
        <x:v>41.02564102564102</x:v>
      </x:c>
    </x:row>
    <x:row r="566">
      <x:c r="A566" s="10" t="s">
        <x:v>105</x:v>
      </x:c>
      <x:c r="B566" s="10" t="s">
        <x:v>120</x:v>
      </x:c>
      <x:c r="C566" s="10" t="s">
        <x:v>119</x:v>
      </x:c>
      <x:c r="D566" s="10" t="n">
        <x:f>SUMIFS('Base 61x27'!$U$2:$U$1648,'Base 61x27'!$B$2:$B$1648,A566,'Base 61x27'!$M$2:$M$1648,B566,'Base 61x27'!$L$2:$L$1648,C566)/SUMIFS('Base 61x27'!$N$2:$N$1648,'Base 61x27'!$B$2:$B$1648,A566,'Base 61x27'!$M$2:$M$1648,B566,'Base 61x27'!$L$2:$L$1648,C566)</x:f>
        <x:v>53.84615384615385</x:v>
      </x:c>
    </x:row>
    <x:row r="567">
      <x:c r="A567" s="10" t="s">
        <x:v>105</x:v>
      </x:c>
      <x:c r="B567" s="10" t="s">
        <x:v>56</x:v>
      </x:c>
      <x:c r="C567" s="10" t="s">
        <x:v>55</x:v>
      </x:c>
      <x:c r="D567" s="10" t="n">
        <x:f>SUMIFS('Base 61x27'!$U$2:$U$1648,'Base 61x27'!$B$2:$B$1648,A567,'Base 61x27'!$M$2:$M$1648,B567,'Base 61x27'!$L$2:$L$1648,C567)/SUMIFS('Base 61x27'!$N$2:$N$1648,'Base 61x27'!$B$2:$B$1648,A567,'Base 61x27'!$M$2:$M$1648,B567,'Base 61x27'!$L$2:$L$1648,C567)</x:f>
        <x:v>34.61538461538461</x:v>
      </x:c>
    </x:row>
    <x:row r="568">
      <x:c r="A568" s="10" t="s">
        <x:v>105</x:v>
      </x:c>
      <x:c r="B568" s="10" t="s">
        <x:v>56</x:v>
      </x:c>
      <x:c r="C568" s="10" t="s">
        <x:v>113</x:v>
      </x:c>
      <x:c r="D568" s="10" t="n">
        <x:f>SUMIFS('Base 61x27'!$U$2:$U$1648,'Base 61x27'!$B$2:$B$1648,A568,'Base 61x27'!$M$2:$M$1648,B568,'Base 61x27'!$L$2:$L$1648,C568)/SUMIFS('Base 61x27'!$N$2:$N$1648,'Base 61x27'!$B$2:$B$1648,A568,'Base 61x27'!$M$2:$M$1648,B568,'Base 61x27'!$L$2:$L$1648,C568)</x:f>
        <x:v>38.46153846153847</x:v>
      </x:c>
    </x:row>
    <x:row r="569">
      <x:c r="A569" s="10" t="s">
        <x:v>105</x:v>
      </x:c>
      <x:c r="B569" s="10" t="s">
        <x:v>124</x:v>
      </x:c>
      <x:c r="C569" s="10" t="s">
        <x:v>123</x:v>
      </x:c>
      <x:c r="D569" s="10" t="n">
        <x:f>SUMIFS('Base 61x27'!$U$2:$U$1648,'Base 61x27'!$B$2:$B$1648,A569,'Base 61x27'!$M$2:$M$1648,B569,'Base 61x27'!$L$2:$L$1648,C569)/SUMIFS('Base 61x27'!$N$2:$N$1648,'Base 61x27'!$B$2:$B$1648,A569,'Base 61x27'!$M$2:$M$1648,B569,'Base 61x27'!$L$2:$L$1648,C569)</x:f>
        <x:v>69.23076923076923</x:v>
      </x:c>
    </x:row>
    <x:row r="570">
      <x:c r="A570" s="10" t="s">
        <x:v>105</x:v>
      </x:c>
      <x:c r="B570" s="10" t="s">
        <x:v>124</x:v>
      </x:c>
      <x:c r="C570" s="10" t="s">
        <x:v>129</x:v>
      </x:c>
      <x:c r="D570" s="10" t="n">
        <x:f>SUMIFS('Base 61x27'!$U$2:$U$1648,'Base 61x27'!$B$2:$B$1648,A570,'Base 61x27'!$M$2:$M$1648,B570,'Base 61x27'!$L$2:$L$1648,C570)/SUMIFS('Base 61x27'!$N$2:$N$1648,'Base 61x27'!$B$2:$B$1648,A570,'Base 61x27'!$M$2:$M$1648,B570,'Base 61x27'!$L$2:$L$1648,C570)</x:f>
        <x:v>57.692307692307686</x:v>
      </x:c>
    </x:row>
    <x:row r="571">
      <x:c r="A571" s="10" t="s">
        <x:v>105</x:v>
      </x:c>
      <x:c r="B571" s="10" t="s">
        <x:v>340</x:v>
      </x:c>
      <x:c r="C571" s="10" t="s">
        <x:v>339</x:v>
      </x:c>
      <x:c r="D571" s="10" t="n">
        <x:f>SUMIFS('Base 61x27'!$U$2:$U$1648,'Base 61x27'!$B$2:$B$1648,A571,'Base 61x27'!$M$2:$M$1648,B571,'Base 61x27'!$L$2:$L$1648,C571)/SUMIFS('Base 61x27'!$N$2:$N$1648,'Base 61x27'!$B$2:$B$1648,A571,'Base 61x27'!$M$2:$M$1648,B571,'Base 61x27'!$L$2:$L$1648,C571)</x:f>
        <x:v>53.84615384615385</x:v>
      </x:c>
    </x:row>
    <x:row r="572">
      <x:c r="A572" s="10" t="s">
        <x:v>105</x:v>
      </x:c>
      <x:c r="B572" s="10" t="s">
        <x:v>340</x:v>
      </x:c>
      <x:c r="C572" s="10" t="s">
        <x:v>357</x:v>
      </x:c>
      <x:c r="D572" s="10" t="n">
        <x:f>SUMIFS('Base 61x27'!$U$2:$U$1648,'Base 61x27'!$B$2:$B$1648,A572,'Base 61x27'!$M$2:$M$1648,B572,'Base 61x27'!$L$2:$L$1648,C572)/SUMIFS('Base 61x27'!$N$2:$N$1648,'Base 61x27'!$B$2:$B$1648,A572,'Base 61x27'!$M$2:$M$1648,B572,'Base 61x27'!$L$2:$L$1648,C572)</x:f>
        <x:v>87.82051282051283</x:v>
      </x:c>
    </x:row>
    <x:row r="573">
      <x:c r="A573" s="10" t="s">
        <x:v>105</x:v>
      </x:c>
      <x:c r="B573" s="10" t="s">
        <x:v>340</x:v>
      </x:c>
      <x:c r="C573" s="10" t="s">
        <x:v>348</x:v>
      </x:c>
      <x:c r="D573" s="10" t="n">
        <x:f>SUMIFS('Base 61x27'!$U$2:$U$1648,'Base 61x27'!$B$2:$B$1648,A573,'Base 61x27'!$M$2:$M$1648,B573,'Base 61x27'!$L$2:$L$1648,C573)/SUMIFS('Base 61x27'!$N$2:$N$1648,'Base 61x27'!$B$2:$B$1648,A573,'Base 61x27'!$M$2:$M$1648,B573,'Base 61x27'!$L$2:$L$1648,C573)</x:f>
        <x:v>49.99999999999999</x:v>
      </x:c>
    </x:row>
    <x:row r="574">
      <x:c r="A574" s="10" t="s">
        <x:v>107</x:v>
      </x:c>
      <x:c r="B574" s="10" t="s">
        <x:v>246</x:v>
      </x:c>
      <x:c r="C574" s="10" t="s">
        <x:v>245</x:v>
      </x:c>
      <x:c r="D574" s="10" t="n">
        <x:f>SUMIFS('Base 61x27'!$U$2:$U$1648,'Base 61x27'!$B$2:$B$1648,A574,'Base 61x27'!$M$2:$M$1648,B574,'Base 61x27'!$L$2:$L$1648,C574)/SUMIFS('Base 61x27'!$N$2:$N$1648,'Base 61x27'!$B$2:$B$1648,A574,'Base 61x27'!$M$2:$M$1648,B574,'Base 61x27'!$L$2:$L$1648,C574)</x:f>
        <x:v>100</x:v>
      </x:c>
    </x:row>
    <x:row r="575">
      <x:c r="A575" s="10" t="s">
        <x:v>107</x:v>
      </x:c>
      <x:c r="B575" s="10" t="s">
        <x:v>246</x:v>
      </x:c>
      <x:c r="C575" s="10" t="s">
        <x:v>250</x:v>
      </x:c>
      <x:c r="D575" s="10" t="n">
        <x:f>SUMIFS('Base 61x27'!$U$2:$U$1648,'Base 61x27'!$B$2:$B$1648,A575,'Base 61x27'!$M$2:$M$1648,B575,'Base 61x27'!$L$2:$L$1648,C575)/SUMIFS('Base 61x27'!$N$2:$N$1648,'Base 61x27'!$B$2:$B$1648,A575,'Base 61x27'!$M$2:$M$1648,B575,'Base 61x27'!$L$2:$L$1648,C575)</x:f>
        <x:v>80.76923076923077</x:v>
      </x:c>
    </x:row>
    <x:row r="576">
      <x:c r="A576" s="10" t="s">
        <x:v>107</x:v>
      </x:c>
      <x:c r="B576" s="10" t="s">
        <x:v>236</x:v>
      </x:c>
      <x:c r="C576" s="10" t="s">
        <x:v>240</x:v>
      </x:c>
      <x:c r="D576" s="10" t="n">
        <x:f>SUMIFS('Base 61x27'!$U$2:$U$1648,'Base 61x27'!$B$2:$B$1648,A576,'Base 61x27'!$M$2:$M$1648,B576,'Base 61x27'!$L$2:$L$1648,C576)/SUMIFS('Base 61x27'!$N$2:$N$1648,'Base 61x27'!$B$2:$B$1648,A576,'Base 61x27'!$M$2:$M$1648,B576,'Base 61x27'!$L$2:$L$1648,C576)</x:f>
        <x:v>26.923076923076923</x:v>
      </x:c>
    </x:row>
    <x:row r="577">
      <x:c r="A577" s="10" t="s">
        <x:v>107</x:v>
      </x:c>
      <x:c r="B577" s="10" t="s">
        <x:v>236</x:v>
      </x:c>
      <x:c r="C577" s="10" t="s">
        <x:v>235</x:v>
      </x:c>
      <x:c r="D577" s="10" t="n">
        <x:f>SUMIFS('Base 61x27'!$U$2:$U$1648,'Base 61x27'!$B$2:$B$1648,A577,'Base 61x27'!$M$2:$M$1648,B577,'Base 61x27'!$L$2:$L$1648,C577)/SUMIFS('Base 61x27'!$N$2:$N$1648,'Base 61x27'!$B$2:$B$1648,A577,'Base 61x27'!$M$2:$M$1648,B577,'Base 61x27'!$L$2:$L$1648,C577)</x:f>
        <x:v>96.15384615384616</x:v>
      </x:c>
    </x:row>
    <x:row r="578">
      <x:c r="A578" s="10" t="s">
        <x:v>107</x:v>
      </x:c>
      <x:c r="B578" s="10" t="s">
        <x:v>134</x:v>
      </x:c>
      <x:c r="C578" s="10" t="s">
        <x:v>139</x:v>
      </x:c>
      <x:c r="D578" s="10" t="n">
        <x:f>SUMIFS('Base 61x27'!$U$2:$U$1648,'Base 61x27'!$B$2:$B$1648,A578,'Base 61x27'!$M$2:$M$1648,B578,'Base 61x27'!$L$2:$L$1648,C578)/SUMIFS('Base 61x27'!$N$2:$N$1648,'Base 61x27'!$B$2:$B$1648,A578,'Base 61x27'!$M$2:$M$1648,B578,'Base 61x27'!$L$2:$L$1648,C578)</x:f>
        <x:v>38.46153846153846</x:v>
      </x:c>
    </x:row>
    <x:row r="579">
      <x:c r="A579" s="10" t="s">
        <x:v>107</x:v>
      </x:c>
      <x:c r="B579" s="10" t="s">
        <x:v>134</x:v>
      </x:c>
      <x:c r="C579" s="10" t="s">
        <x:v>133</x:v>
      </x:c>
      <x:c r="D579" s="10" t="n">
        <x:f>SUMIFS('Base 61x27'!$U$2:$U$1648,'Base 61x27'!$B$2:$B$1648,A579,'Base 61x27'!$M$2:$M$1648,B579,'Base 61x27'!$L$2:$L$1648,C579)/SUMIFS('Base 61x27'!$N$2:$N$1648,'Base 61x27'!$B$2:$B$1648,A579,'Base 61x27'!$M$2:$M$1648,B579,'Base 61x27'!$L$2:$L$1648,C579)</x:f>
        <x:v>42.30769230769231</x:v>
      </x:c>
    </x:row>
    <x:row r="580">
      <x:c r="A580" s="10" t="s">
        <x:v>107</x:v>
      </x:c>
      <x:c r="B580" s="10" t="s">
        <x:v>134</x:v>
      </x:c>
      <x:c r="C580" s="10" t="s">
        <x:v>153</x:v>
      </x:c>
      <x:c r="D580" s="10" t="n">
        <x:f>SUMIFS('Base 61x27'!$U$2:$U$1648,'Base 61x27'!$B$2:$B$1648,A580,'Base 61x27'!$M$2:$M$1648,B580,'Base 61x27'!$L$2:$L$1648,C580)/SUMIFS('Base 61x27'!$N$2:$N$1648,'Base 61x27'!$B$2:$B$1648,A580,'Base 61x27'!$M$2:$M$1648,B580,'Base 61x27'!$L$2:$L$1648,C580)</x:f>
        <x:v>42.30769230769231</x:v>
      </x:c>
    </x:row>
    <x:row r="581">
      <x:c r="A581" s="10" t="s">
        <x:v>107</x:v>
      </x:c>
      <x:c r="B581" s="10" t="s">
        <x:v>165</x:v>
      </x:c>
      <x:c r="C581" s="10" t="s">
        <x:v>210</x:v>
      </x:c>
      <x:c r="D581" s="10" t="n">
        <x:f>SUMIFS('Base 61x27'!$U$2:$U$1648,'Base 61x27'!$B$2:$B$1648,A581,'Base 61x27'!$M$2:$M$1648,B581,'Base 61x27'!$L$2:$L$1648,C581)/SUMIFS('Base 61x27'!$N$2:$N$1648,'Base 61x27'!$B$2:$B$1648,A581,'Base 61x27'!$M$2:$M$1648,B581,'Base 61x27'!$L$2:$L$1648,C581)</x:f>
        <x:v>20.67307692307692</x:v>
      </x:c>
    </x:row>
    <x:row r="582">
      <x:c r="A582" s="10" t="s">
        <x:v>107</x:v>
      </x:c>
      <x:c r="B582" s="10" t="s">
        <x:v>165</x:v>
      </x:c>
      <x:c r="C582" s="10" t="s">
        <x:v>164</x:v>
      </x:c>
      <x:c r="D582" s="10" t="n">
        <x:f>SUMIFS('Base 61x27'!$U$2:$U$1648,'Base 61x27'!$B$2:$B$1648,A582,'Base 61x27'!$M$2:$M$1648,B582,'Base 61x27'!$L$2:$L$1648,C582)/SUMIFS('Base 61x27'!$N$2:$N$1648,'Base 61x27'!$B$2:$B$1648,A582,'Base 61x27'!$M$2:$M$1648,B582,'Base 61x27'!$L$2:$L$1648,C582)</x:f>
        <x:v>19.615384615384617</x:v>
      </x:c>
    </x:row>
    <x:row r="583">
      <x:c r="A583" s="10" t="s">
        <x:v>107</x:v>
      </x:c>
      <x:c r="B583" s="10" t="s">
        <x:v>165</x:v>
      </x:c>
      <x:c r="C583" s="10" t="s">
        <x:v>182</x:v>
      </x:c>
      <x:c r="D583" s="10" t="n">
        <x:f>SUMIFS('Base 61x27'!$U$2:$U$1648,'Base 61x27'!$B$2:$B$1648,A583,'Base 61x27'!$M$2:$M$1648,B583,'Base 61x27'!$L$2:$L$1648,C583)/SUMIFS('Base 61x27'!$N$2:$N$1648,'Base 61x27'!$B$2:$B$1648,A583,'Base 61x27'!$M$2:$M$1648,B583,'Base 61x27'!$L$2:$L$1648,C583)</x:f>
        <x:v>27.40384615384615</x:v>
      </x:c>
    </x:row>
    <x:row r="584">
      <x:c r="A584" s="10" t="s">
        <x:v>107</x:v>
      </x:c>
      <x:c r="B584" s="10" t="s">
        <x:v>255</x:v>
      </x:c>
      <x:c r="C584" s="10" t="s">
        <x:v>270</x:v>
      </x:c>
      <x:c r="D584" s="10" t="n">
        <x:f>SUMIFS('Base 61x27'!$U$2:$U$1648,'Base 61x27'!$B$2:$B$1648,A584,'Base 61x27'!$M$2:$M$1648,B584,'Base 61x27'!$L$2:$L$1648,C584)/SUMIFS('Base 61x27'!$N$2:$N$1648,'Base 61x27'!$B$2:$B$1648,A584,'Base 61x27'!$M$2:$M$1648,B584,'Base 61x27'!$L$2:$L$1648,C584)</x:f>
        <x:v>12.307692307692308</x:v>
      </x:c>
    </x:row>
    <x:row r="585">
      <x:c r="A585" s="10" t="s">
        <x:v>107</x:v>
      </x:c>
      <x:c r="B585" s="10" t="s">
        <x:v>255</x:v>
      </x:c>
      <x:c r="C585" s="10" t="s">
        <x:v>254</x:v>
      </x:c>
      <x:c r="D585" s="10" t="n">
        <x:f>SUMIFS('Base 61x27'!$U$2:$U$1648,'Base 61x27'!$B$2:$B$1648,A585,'Base 61x27'!$M$2:$M$1648,B585,'Base 61x27'!$L$2:$L$1648,C585)/SUMIFS('Base 61x27'!$N$2:$N$1648,'Base 61x27'!$B$2:$B$1648,A585,'Base 61x27'!$M$2:$M$1648,B585,'Base 61x27'!$L$2:$L$1648,C585)</x:f>
        <x:v>18.26923076923077</x:v>
      </x:c>
    </x:row>
    <x:row r="586">
      <x:c r="A586" s="10" t="s">
        <x:v>107</x:v>
      </x:c>
      <x:c r="B586" s="10" t="s">
        <x:v>255</x:v>
      </x:c>
      <x:c r="C586" s="10" t="s">
        <x:v>323</x:v>
      </x:c>
      <x:c r="D586" s="10" t="n">
        <x:f>SUMIFS('Base 61x27'!$U$2:$U$1648,'Base 61x27'!$B$2:$B$1648,A586,'Base 61x27'!$M$2:$M$1648,B586,'Base 61x27'!$L$2:$L$1648,C586)/SUMIFS('Base 61x27'!$N$2:$N$1648,'Base 61x27'!$B$2:$B$1648,A586,'Base 61x27'!$M$2:$M$1648,B586,'Base 61x27'!$L$2:$L$1648,C586)</x:f>
        <x:v>27.692307692307693</x:v>
      </x:c>
    </x:row>
    <x:row r="587">
      <x:c r="A587" s="10" t="s">
        <x:v>107</x:v>
      </x:c>
      <x:c r="B587" s="10" t="s">
        <x:v>255</x:v>
      </x:c>
      <x:c r="C587" s="10" t="s">
        <x:v>285</x:v>
      </x:c>
      <x:c r="D587" s="10" t="n">
        <x:f>SUMIFS('Base 61x27'!$U$2:$U$1648,'Base 61x27'!$B$2:$B$1648,A587,'Base 61x27'!$M$2:$M$1648,B587,'Base 61x27'!$L$2:$L$1648,C587)/SUMIFS('Base 61x27'!$N$2:$N$1648,'Base 61x27'!$B$2:$B$1648,A587,'Base 61x27'!$M$2:$M$1648,B587,'Base 61x27'!$L$2:$L$1648,C587)</x:f>
        <x:v>27.564102564102562</x:v>
      </x:c>
    </x:row>
    <x:row r="588">
      <x:c r="A588" s="10" t="s">
        <x:v>107</x:v>
      </x:c>
      <x:c r="B588" s="10" t="s">
        <x:v>120</x:v>
      </x:c>
      <x:c r="C588" s="10" t="s">
        <x:v>119</x:v>
      </x:c>
      <x:c r="D588" s="10" t="n">
        <x:f>SUMIFS('Base 61x27'!$U$2:$U$1648,'Base 61x27'!$B$2:$B$1648,A588,'Base 61x27'!$M$2:$M$1648,B588,'Base 61x27'!$L$2:$L$1648,C588)/SUMIFS('Base 61x27'!$N$2:$N$1648,'Base 61x27'!$B$2:$B$1648,A588,'Base 61x27'!$M$2:$M$1648,B588,'Base 61x27'!$L$2:$L$1648,C588)</x:f>
        <x:v>50</x:v>
      </x:c>
    </x:row>
    <x:row r="589">
      <x:c r="A589" s="10" t="s">
        <x:v>107</x:v>
      </x:c>
      <x:c r="B589" s="10" t="s">
        <x:v>56</x:v>
      </x:c>
      <x:c r="C589" s="10" t="s">
        <x:v>55</x:v>
      </x:c>
      <x:c r="D589" s="10" t="n">
        <x:f>SUMIFS('Base 61x27'!$U$2:$U$1648,'Base 61x27'!$B$2:$B$1648,A589,'Base 61x27'!$M$2:$M$1648,B589,'Base 61x27'!$L$2:$L$1648,C589)/SUMIFS('Base 61x27'!$N$2:$N$1648,'Base 61x27'!$B$2:$B$1648,A589,'Base 61x27'!$M$2:$M$1648,B589,'Base 61x27'!$L$2:$L$1648,C589)</x:f>
        <x:v>13.461538461538462</x:v>
      </x:c>
    </x:row>
    <x:row r="590">
      <x:c r="A590" s="10" t="s">
        <x:v>107</x:v>
      </x:c>
      <x:c r="B590" s="10" t="s">
        <x:v>56</x:v>
      </x:c>
      <x:c r="C590" s="10" t="s">
        <x:v>113</x:v>
      </x:c>
      <x:c r="D590" s="10" t="n">
        <x:f>SUMIFS('Base 61x27'!$U$2:$U$1648,'Base 61x27'!$B$2:$B$1648,A590,'Base 61x27'!$M$2:$M$1648,B590,'Base 61x27'!$L$2:$L$1648,C590)/SUMIFS('Base 61x27'!$N$2:$N$1648,'Base 61x27'!$B$2:$B$1648,A590,'Base 61x27'!$M$2:$M$1648,B590,'Base 61x27'!$L$2:$L$1648,C590)</x:f>
        <x:v>15.384615384615385</x:v>
      </x:c>
    </x:row>
    <x:row r="591">
      <x:c r="A591" s="10" t="s">
        <x:v>107</x:v>
      </x:c>
      <x:c r="B591" s="10" t="s">
        <x:v>124</x:v>
      </x:c>
      <x:c r="C591" s="10" t="s">
        <x:v>123</x:v>
      </x:c>
      <x:c r="D591" s="10" t="n">
        <x:f>SUMIFS('Base 61x27'!$U$2:$U$1648,'Base 61x27'!$B$2:$B$1648,A591,'Base 61x27'!$M$2:$M$1648,B591,'Base 61x27'!$L$2:$L$1648,C591)/SUMIFS('Base 61x27'!$N$2:$N$1648,'Base 61x27'!$B$2:$B$1648,A591,'Base 61x27'!$M$2:$M$1648,B591,'Base 61x27'!$L$2:$L$1648,C591)</x:f>
        <x:v>15.384615384615385</x:v>
      </x:c>
    </x:row>
    <x:row r="592">
      <x:c r="A592" s="10" t="s">
        <x:v>107</x:v>
      </x:c>
      <x:c r="B592" s="10" t="s">
        <x:v>124</x:v>
      </x:c>
      <x:c r="C592" s="10" t="s">
        <x:v>129</x:v>
      </x:c>
      <x:c r="D592" s="10" t="n">
        <x:f>SUMIFS('Base 61x27'!$U$2:$U$1648,'Base 61x27'!$B$2:$B$1648,A592,'Base 61x27'!$M$2:$M$1648,B592,'Base 61x27'!$L$2:$L$1648,C592)/SUMIFS('Base 61x27'!$N$2:$N$1648,'Base 61x27'!$B$2:$B$1648,A592,'Base 61x27'!$M$2:$M$1648,B592,'Base 61x27'!$L$2:$L$1648,C592)</x:f>
        <x:v>19.230769230769234</x:v>
      </x:c>
    </x:row>
    <x:row r="593">
      <x:c r="A593" s="10" t="s">
        <x:v>107</x:v>
      </x:c>
      <x:c r="B593" s="10" t="s">
        <x:v>340</x:v>
      </x:c>
      <x:c r="C593" s="10" t="s">
        <x:v>339</x:v>
      </x:c>
      <x:c r="D593" s="10" t="n">
        <x:f>SUMIFS('Base 61x27'!$U$2:$U$1648,'Base 61x27'!$B$2:$B$1648,A593,'Base 61x27'!$M$2:$M$1648,B593,'Base 61x27'!$L$2:$L$1648,C593)/SUMIFS('Base 61x27'!$N$2:$N$1648,'Base 61x27'!$B$2:$B$1648,A593,'Base 61x27'!$M$2:$M$1648,B593,'Base 61x27'!$L$2:$L$1648,C593)</x:f>
        <x:v>23.076923076923077</x:v>
      </x:c>
    </x:row>
    <x:row r="594">
      <x:c r="A594" s="10" t="s">
        <x:v>107</x:v>
      </x:c>
      <x:c r="B594" s="10" t="s">
        <x:v>340</x:v>
      </x:c>
      <x:c r="C594" s="10" t="s">
        <x:v>357</x:v>
      </x:c>
      <x:c r="D594" s="10" t="n">
        <x:f>SUMIFS('Base 61x27'!$U$2:$U$1648,'Base 61x27'!$B$2:$B$1648,A594,'Base 61x27'!$M$2:$M$1648,B594,'Base 61x27'!$L$2:$L$1648,C594)/SUMIFS('Base 61x27'!$N$2:$N$1648,'Base 61x27'!$B$2:$B$1648,A594,'Base 61x27'!$M$2:$M$1648,B594,'Base 61x27'!$L$2:$L$1648,C594)</x:f>
        <x:v>80.76923076923076</x:v>
      </x:c>
    </x:row>
    <x:row r="595">
      <x:c r="A595" s="10" t="s">
        <x:v>107</x:v>
      </x:c>
      <x:c r="B595" s="10" t="s">
        <x:v>340</x:v>
      </x:c>
      <x:c r="C595" s="10" t="s">
        <x:v>348</x:v>
      </x:c>
      <x:c r="D595" s="10" t="n">
        <x:f>SUMIFS('Base 61x27'!$U$2:$U$1648,'Base 61x27'!$B$2:$B$1648,A595,'Base 61x27'!$M$2:$M$1648,B595,'Base 61x27'!$L$2:$L$1648,C595)/SUMIFS('Base 61x27'!$N$2:$N$1648,'Base 61x27'!$B$2:$B$1648,A595,'Base 61x27'!$M$2:$M$1648,B595,'Base 61x27'!$L$2:$L$1648,C595)</x:f>
        <x:v>44.23076923076923</x:v>
      </x:c>
    </x:row>
  </x:sheetData>
  <x:pageMargins left="0.7" right="0.7" top="0.75" bottom="0.75" header="0.3" footer="0.3"/>
  <x:tableParts count="1">
    <x:tablePart xmlns:r="http://schemas.openxmlformats.org/officeDocument/2006/relationships" r:id="R8a156b00c41b47af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6" width="22" customWidth="1"/>
  </x:cols>
  <x:sheetData>
    <x:row r="1" ht="30" customHeight="1">
      <x:c r="A1" s="9" t="s">
        <x:v>551</x:v>
      </x:c>
      <x:c r="B1" s="9" t="s">
        <x:v>26</x:v>
      </x:c>
      <x:c r="C1" s="9" t="s">
        <x:v>27</x:v>
      </x:c>
      <x:c r="D1" s="9" t="s">
        <x:v>552</x:v>
      </x:c>
      <x:c r="E1" s="9" t="s">
        <x:v>538</x:v>
      </x:c>
      <x:c r="F1" s="9" t="s">
        <x:v>553</x:v>
      </x:c>
    </x:row>
    <x:row r="2">
      <x:c r="A2" s="10" t="s">
        <x:v>56</x:v>
      </x:c>
      <x:c r="B2" s="10" t="s">
        <x:v>67</x:v>
      </x:c>
      <x:c r="C2" s="10" t="s">
        <x:v>68</x:v>
      </x:c>
      <x:c r="D2" s="12" t="n">
        <x:f>(SUM('Dimensões 61'!C2:K2)-'Dimensões 61'!C2)/8</x:f>
        <x:v>74.88648504877405</x:v>
      </x:c>
      <x:c r="E2" s="10" t="n">
        <x:f>1+COUNTIF($D$2:$D$28,"&gt;"&amp;D2)</x:f>
        <x:v>2</x:v>
      </x:c>
      <x:c r="F2" s="10" t="n">
        <x:f>E2-'Dimensões 61'!M2</x:f>
        <x:v>0</x:v>
      </x:c>
    </x:row>
    <x:row r="3">
      <x:c r="A3" s="10" t="s">
        <x:v>56</x:v>
      </x:c>
      <x:c r="B3" s="10" t="s">
        <x:v>83</x:v>
      </x:c>
      <x:c r="C3" s="10" t="s">
        <x:v>84</x:v>
      </x:c>
      <x:c r="D3" s="12" t="n">
        <x:f>(SUM('Dimensões 61'!C3:K3)-'Dimensões 61'!C3)/8</x:f>
        <x:v>76.86431624322115</x:v>
      </x:c>
      <x:c r="E3" s="10" t="n">
        <x:f>1+COUNTIF($D$2:$D$28,"&gt;"&amp;D3)</x:f>
        <x:v>1</x:v>
      </x:c>
      <x:c r="F3" s="10" t="n">
        <x:f>E3-'Dimensões 61'!M3</x:f>
        <x:v>0</x:v>
      </x:c>
    </x:row>
    <x:row r="4">
      <x:c r="A4" s="10" t="s">
        <x:v>56</x:v>
      </x:c>
      <x:c r="B4" s="10" t="s">
        <x:v>89</x:v>
      </x:c>
      <x:c r="C4" s="10" t="s">
        <x:v>90</x:v>
      </x:c>
      <x:c r="D4" s="12" t="n">
        <x:f>(SUM('Dimensões 61'!C4:K4)-'Dimensões 61'!C4)/8</x:f>
        <x:v>71.23130342358172</x:v>
      </x:c>
      <x:c r="E4" s="10" t="n">
        <x:f>1+COUNTIF($D$2:$D$28,"&gt;"&amp;D4)</x:f>
        <x:v>4</x:v>
      </x:c>
      <x:c r="F4" s="10" t="n">
        <x:f>E4-'Dimensões 61'!M4</x:f>
        <x:v>0</x:v>
      </x:c>
    </x:row>
    <x:row r="5">
      <x:c r="A5" s="10" t="s">
        <x:v>56</x:v>
      </x:c>
      <x:c r="B5" s="10" t="s">
        <x:v>95</x:v>
      </x:c>
      <x:c r="C5" s="10" t="s">
        <x:v>96</x:v>
      </x:c>
      <x:c r="D5" s="12" t="n">
        <x:f>(SUM('Dimensões 61'!C5:K5)-'Dimensões 61'!C5)/8</x:f>
        <x:v>72.68162393745193</x:v>
      </x:c>
      <x:c r="E5" s="10" t="n">
        <x:f>1+COUNTIF($D$2:$D$28,"&gt;"&amp;D5)</x:f>
        <x:v>3</x:v>
      </x:c>
      <x:c r="F5" s="10" t="n">
        <x:f>E5-'Dimensões 61'!M5</x:f>
        <x:v>0</x:v>
      </x:c>
    </x:row>
    <x:row r="6">
      <x:c r="A6" s="10" t="s">
        <x:v>56</x:v>
      </x:c>
      <x:c r="B6" s="10" t="s">
        <x:v>57</x:v>
      </x:c>
      <x:c r="C6" s="10" t="s">
        <x:v>58</x:v>
      </x:c>
      <x:c r="D6" s="12" t="n">
        <x:f>(SUM('Dimensões 61'!C6:K6)-'Dimensões 61'!C6)/8</x:f>
        <x:v>70.44137286870193</x:v>
      </x:c>
      <x:c r="E6" s="10" t="n">
        <x:f>1+COUNTIF($D$2:$D$28,"&gt;"&amp;D6)</x:f>
        <x:v>5</x:v>
      </x:c>
      <x:c r="F6" s="10" t="n">
        <x:f>E6-'Dimensões 61'!M6</x:f>
        <x:v>0</x:v>
      </x:c>
    </x:row>
    <x:row r="7">
      <x:c r="A7" s="10" t="s">
        <x:v>56</x:v>
      </x:c>
      <x:c r="B7" s="10" t="s">
        <x:v>103</x:v>
      </x:c>
      <x:c r="C7" s="10" t="s">
        <x:v>104</x:v>
      </x:c>
      <x:c r="D7" s="12" t="n">
        <x:f>(SUM('Dimensões 61'!C7:K7)-'Dimensões 61'!C7)/8</x:f>
        <x:v>69.72589477129806</x:v>
      </x:c>
      <x:c r="E7" s="10" t="n">
        <x:f>1+COUNTIF($D$2:$D$28,"&gt;"&amp;D7)</x:f>
        <x:v>6</x:v>
      </x:c>
      <x:c r="F7" s="10" t="n">
        <x:f>E7-'Dimensões 61'!M7</x:f>
        <x:v>0</x:v>
      </x:c>
    </x:row>
    <x:row r="8">
      <x:c r="A8" s="10" t="s">
        <x:v>56</x:v>
      </x:c>
      <x:c r="B8" s="10" t="s">
        <x:v>65</x:v>
      </x:c>
      <x:c r="C8" s="10" t="s">
        <x:v>66</x:v>
      </x:c>
      <x:c r="D8" s="12" t="n">
        <x:f>(SUM('Dimensões 61'!C8:K8)-'Dimensões 61'!C8)/8</x:f>
        <x:v>65.19264156473558</x:v>
      </x:c>
      <x:c r="E8" s="10" t="n">
        <x:f>1+COUNTIF($D$2:$D$28,"&gt;"&amp;D8)</x:f>
        <x:v>9</x:v>
      </x:c>
      <x:c r="F8" s="10" t="n">
        <x:f>E8-'Dimensões 61'!M8</x:f>
        <x:v>2</x:v>
      </x:c>
    </x:row>
    <x:row r="9">
      <x:c r="A9" s="10" t="s">
        <x:v>56</x:v>
      </x:c>
      <x:c r="B9" s="10" t="s">
        <x:v>75</x:v>
      </x:c>
      <x:c r="C9" s="10" t="s">
        <x:v>76</x:v>
      </x:c>
      <x:c r="D9" s="12" t="n">
        <x:f>(SUM('Dimensões 61'!C9:K9)-'Dimensões 61'!C9)/8</x:f>
        <x:v>66.91172543249999</x:v>
      </x:c>
      <x:c r="E9" s="10" t="n">
        <x:f>1+COUNTIF($D$2:$D$28,"&gt;"&amp;D9)</x:f>
        <x:v>7</x:v>
      </x:c>
      <x:c r="F9" s="10" t="n">
        <x:f>E9-'Dimensões 61'!M9</x:f>
        <x:v>-2</x:v>
      </x:c>
    </x:row>
    <x:row r="10">
      <x:c r="A10" s="10" t="s">
        <x:v>56</x:v>
      </x:c>
      <x:c r="B10" s="10" t="s">
        <x:v>48</x:v>
      </x:c>
      <x:c r="C10" s="10" t="s">
        <x:v>49</x:v>
      </x:c>
      <x:c r="D10" s="12" t="n">
        <x:f>(SUM('Dimensões 61'!C10:K10)-'Dimensões 61'!C10)/8</x:f>
        <x:v>65.40197650122597</x:v>
      </x:c>
      <x:c r="E10" s="10" t="n">
        <x:f>1+COUNTIF($D$2:$D$28,"&gt;"&amp;D10)</x:f>
        <x:v>8</x:v>
      </x:c>
      <x:c r="F10" s="10" t="n">
        <x:f>E10-'Dimensões 61'!M10</x:f>
        <x:v>0</x:v>
      </x:c>
    </x:row>
    <x:row r="11">
      <x:c r="A11" s="10" t="s">
        <x:v>56</x:v>
      </x:c>
      <x:c r="B11" s="10" t="s">
        <x:v>77</x:v>
      </x:c>
      <x:c r="C11" s="10" t="s">
        <x:v>78</x:v>
      </x:c>
      <x:c r="D11" s="12" t="n">
        <x:f>(SUM('Dimensões 61'!C11:K11)-'Dimensões 61'!C11)/8</x:f>
        <x:v>59.87045940600963</x:v>
      </x:c>
      <x:c r="E11" s="10" t="n">
        <x:f>1+COUNTIF($D$2:$D$28,"&gt;"&amp;D11)</x:f>
        <x:v>10</x:v>
      </x:c>
      <x:c r="F11" s="10" t="n">
        <x:f>E11-'Dimensões 61'!M11</x:f>
        <x:v>0</x:v>
      </x:c>
    </x:row>
    <x:row r="12">
      <x:c r="A12" s="10" t="s">
        <x:v>56</x:v>
      </x:c>
      <x:c r="B12" s="10" t="s">
        <x:v>105</x:v>
      </x:c>
      <x:c r="C12" s="10" t="s">
        <x:v>106</x:v>
      </x:c>
      <x:c r="D12" s="12" t="n">
        <x:f>(SUM('Dimensões 61'!C12:K12)-'Dimensões 61'!C12)/8</x:f>
        <x:v>57.256944447860576</x:v>
      </x:c>
      <x:c r="E12" s="10" t="n">
        <x:f>1+COUNTIF($D$2:$D$28,"&gt;"&amp;D12)</x:f>
        <x:v>11</x:v>
      </x:c>
      <x:c r="F12" s="10" t="n">
        <x:f>E12-'Dimensões 61'!M12</x:f>
        <x:v>0</x:v>
      </x:c>
    </x:row>
    <x:row r="13">
      <x:c r="A13" s="10" t="s">
        <x:v>56</x:v>
      </x:c>
      <x:c r="B13" s="10" t="s">
        <x:v>63</x:v>
      </x:c>
      <x:c r="C13" s="10" t="s">
        <x:v>64</x:v>
      </x:c>
      <x:c r="D13" s="12" t="n">
        <x:f>(SUM('Dimensões 61'!C13:K13)-'Dimensões 61'!C13)/8</x:f>
        <x:v>52.414529917163456</x:v>
      </x:c>
      <x:c r="E13" s="10" t="n">
        <x:f>1+COUNTIF($D$2:$D$28,"&gt;"&amp;D13)</x:f>
        <x:v>12</x:v>
      </x:c>
      <x:c r="F13" s="10" t="n">
        <x:f>E13-'Dimensões 61'!M13</x:f>
        <x:v>0</x:v>
      </x:c>
    </x:row>
    <x:row r="14">
      <x:c r="A14" s="10" t="s">
        <x:v>56</x:v>
      </x:c>
      <x:c r="B14" s="10" t="s">
        <x:v>85</x:v>
      </x:c>
      <x:c r="C14" s="10" t="s">
        <x:v>86</x:v>
      </x:c>
      <x:c r="D14" s="12" t="n">
        <x:f>(SUM('Dimensões 61'!C14:K14)-'Dimensões 61'!C14)/8</x:f>
        <x:v>46.52844551740384</x:v>
      </x:c>
      <x:c r="E14" s="10" t="n">
        <x:f>1+COUNTIF($D$2:$D$28,"&gt;"&amp;D14)</x:f>
        <x:v>14</x:v>
      </x:c>
      <x:c r="F14" s="10" t="n">
        <x:f>E14-'Dimensões 61'!M14</x:f>
        <x:v>1</x:v>
      </x:c>
    </x:row>
    <x:row r="15">
      <x:c r="A15" s="10" t="s">
        <x:v>56</x:v>
      </x:c>
      <x:c r="B15" s="10" t="s">
        <x:v>73</x:v>
      </x:c>
      <x:c r="C15" s="10" t="s">
        <x:v>74</x:v>
      </x:c>
      <x:c r="D15" s="12" t="n">
        <x:f>(SUM('Dimensões 61'!C15:K15)-'Dimensões 61'!C15)/8</x:f>
        <x:v>44.013755345673076</x:v>
      </x:c>
      <x:c r="E15" s="10" t="n">
        <x:f>1+COUNTIF($D$2:$D$28,"&gt;"&amp;D15)</x:f>
        <x:v>17</x:v>
      </x:c>
      <x:c r="F15" s="10" t="n">
        <x:f>E15-'Dimensões 61'!M15</x:f>
        <x:v>3</x:v>
      </x:c>
    </x:row>
    <x:row r="16">
      <x:c r="A16" s="10" t="s">
        <x:v>56</x:v>
      </x:c>
      <x:c r="B16" s="10" t="s">
        <x:v>69</x:v>
      </x:c>
      <x:c r="C16" s="10" t="s">
        <x:v>70</x:v>
      </x:c>
      <x:c r="D16" s="12" t="n">
        <x:f>(SUM('Dimensões 61'!C16:K16)-'Dimensões 61'!C16)/8</x:f>
        <x:v>49.368656522139425</x:v>
      </x:c>
      <x:c r="E16" s="10" t="n">
        <x:f>1+COUNTIF($D$2:$D$28,"&gt;"&amp;D16)</x:f>
        <x:v>13</x:v>
      </x:c>
      <x:c r="F16" s="10" t="n">
        <x:f>E16-'Dimensões 61'!M16</x:f>
        <x:v>-2</x:v>
      </x:c>
    </x:row>
    <x:row r="17">
      <x:c r="A17" s="10" t="s">
        <x:v>56</x:v>
      </x:c>
      <x:c r="B17" s="10" t="s">
        <x:v>61</x:v>
      </x:c>
      <x:c r="C17" s="10" t="s">
        <x:v>62</x:v>
      </x:c>
      <x:c r="D17" s="12" t="n">
        <x:f>(SUM('Dimensões 61'!C17:K17)-'Dimensões 61'!C17)/8</x:f>
        <x:v>42.703659192235584</x:v>
      </x:c>
      <x:c r="E17" s="10" t="n">
        <x:f>1+COUNTIF($D$2:$D$28,"&gt;"&amp;D17)</x:f>
        <x:v>18</x:v>
      </x:c>
      <x:c r="F17" s="10" t="n">
        <x:f>E17-'Dimensões 61'!M17</x:f>
        <x:v>2</x:v>
      </x:c>
    </x:row>
    <x:row r="18">
      <x:c r="A18" s="10" t="s">
        <x:v>56</x:v>
      </x:c>
      <x:c r="B18" s="10" t="s">
        <x:v>93</x:v>
      </x:c>
      <x:c r="C18" s="10" t="s">
        <x:v>94</x:v>
      </x:c>
      <x:c r="D18" s="12" t="n">
        <x:f>(SUM('Dimensões 61'!C18:K18)-'Dimensões 61'!C18)/8</x:f>
        <x:v>42.48864850831731</x:v>
      </x:c>
      <x:c r="E18" s="10" t="n">
        <x:f>1+COUNTIF($D$2:$D$28,"&gt;"&amp;D18)</x:f>
        <x:v>19</x:v>
      </x:c>
      <x:c r="F18" s="10" t="n">
        <x:f>E18-'Dimensões 61'!M18</x:f>
        <x:v>1</x:v>
      </x:c>
    </x:row>
    <x:row r="19">
      <x:c r="A19" s="10" t="s">
        <x:v>56</x:v>
      </x:c>
      <x:c r="B19" s="10" t="s">
        <x:v>97</x:v>
      </x:c>
      <x:c r="C19" s="10" t="s">
        <x:v>98</x:v>
      </x:c>
      <x:c r="D19" s="12" t="n">
        <x:f>(SUM('Dimensões 61'!C19:K19)-'Dimensões 61'!C19)/8</x:f>
        <x:v>44.27483974516827</x:v>
      </x:c>
      <x:c r="E19" s="10" t="n">
        <x:f>1+COUNTIF($D$2:$D$28,"&gt;"&amp;D19)</x:f>
        <x:v>15</x:v>
      </x:c>
      <x:c r="F19" s="10" t="n">
        <x:f>E19-'Dimensões 61'!M19</x:f>
        <x:v>-2</x:v>
      </x:c>
    </x:row>
    <x:row r="20">
      <x:c r="A20" s="10" t="s">
        <x:v>56</x:v>
      </x:c>
      <x:c r="B20" s="10" t="s">
        <x:v>107</x:v>
      </x:c>
      <x:c r="C20" s="10" t="s">
        <x:v>108</x:v>
      </x:c>
      <x:c r="D20" s="12" t="n">
        <x:f>(SUM('Dimensões 61'!C20:K20)-'Dimensões 61'!C20)/8</x:f>
        <x:v>44.20472756548078</x:v>
      </x:c>
      <x:c r="E20" s="10" t="n">
        <x:f>1+COUNTIF($D$2:$D$28,"&gt;"&amp;D20)</x:f>
        <x:v>16</x:v>
      </x:c>
      <x:c r="F20" s="10" t="n">
        <x:f>E20-'Dimensões 61'!M20</x:f>
        <x:v>-3</x:v>
      </x:c>
    </x:row>
    <x:row r="21">
      <x:c r="A21" s="10" t="s">
        <x:v>56</x:v>
      </x:c>
      <x:c r="B21" s="10" t="s">
        <x:v>87</x:v>
      </x:c>
      <x:c r="C21" s="10" t="s">
        <x:v>88</x:v>
      </x:c>
      <x:c r="D21" s="12" t="n">
        <x:f>(SUM('Dimensões 61'!C21:K21)-'Dimensões 61'!C21)/8</x:f>
        <x:v>38.84248130615385</x:v>
      </x:c>
      <x:c r="E21" s="10" t="n">
        <x:f>1+COUNTIF($D$2:$D$28,"&gt;"&amp;D21)</x:f>
        <x:v>20</x:v>
      </x:c>
      <x:c r="F21" s="10" t="n">
        <x:f>E21-'Dimensões 61'!M21</x:f>
        <x:v>0</x:v>
      </x:c>
    </x:row>
    <x:row r="22">
      <x:c r="A22" s="10" t="s">
        <x:v>56</x:v>
      </x:c>
      <x:c r="B22" s="10" t="s">
        <x:v>99</x:v>
      </x:c>
      <x:c r="C22" s="10" t="s">
        <x:v>100</x:v>
      </x:c>
      <x:c r="D22" s="12" t="n">
        <x:f>(SUM('Dimensões 61'!C22:K22)-'Dimensões 61'!C22)/8</x:f>
        <x:v>35.37693643567307</x:v>
      </x:c>
      <x:c r="E22" s="10" t="n">
        <x:f>1+COUNTIF($D$2:$D$28,"&gt;"&amp;D22)</x:f>
        <x:v>21</x:v>
      </x:c>
      <x:c r="F22" s="10" t="n">
        <x:f>E22-'Dimensões 61'!M22</x:f>
        <x:v>0</x:v>
      </x:c>
    </x:row>
    <x:row r="23">
      <x:c r="A23" s="10" t="s">
        <x:v>56</x:v>
      </x:c>
      <x:c r="B23" s="10" t="s">
        <x:v>81</x:v>
      </x:c>
      <x:c r="C23" s="10" t="s">
        <x:v>82</x:v>
      </x:c>
      <x:c r="D23" s="12" t="n">
        <x:f>(SUM('Dimensões 61'!C23:K23)-'Dimensões 61'!C23)/8</x:f>
        <x:v>32.870592951057695</x:v>
      </x:c>
      <x:c r="E23" s="10" t="n">
        <x:f>1+COUNTIF($D$2:$D$28,"&gt;"&amp;D23)</x:f>
        <x:v>22</x:v>
      </x:c>
      <x:c r="F23" s="10" t="n">
        <x:f>E23-'Dimensões 61'!M23</x:f>
        <x:v>0</x:v>
      </x:c>
    </x:row>
    <x:row r="24">
      <x:c r="A24" s="10" t="s">
        <x:v>56</x:v>
      </x:c>
      <x:c r="B24" s="10" t="s">
        <x:v>79</x:v>
      </x:c>
      <x:c r="C24" s="10" t="s">
        <x:v>80</x:v>
      </x:c>
      <x:c r="D24" s="12" t="n">
        <x:f>(SUM('Dimensões 61'!C24:K24)-'Dimensões 61'!C24)/8</x:f>
        <x:v>31.941439638918265</x:v>
      </x:c>
      <x:c r="E24" s="10" t="n">
        <x:f>1+COUNTIF($D$2:$D$28,"&gt;"&amp;D24)</x:f>
        <x:v>23</x:v>
      </x:c>
      <x:c r="F24" s="10" t="n">
        <x:f>E24-'Dimensões 61'!M24</x:f>
        <x:v>0</x:v>
      </x:c>
    </x:row>
    <x:row r="25">
      <x:c r="A25" s="10" t="s">
        <x:v>56</x:v>
      </x:c>
      <x:c r="B25" s="10" t="s">
        <x:v>101</x:v>
      </x:c>
      <x:c r="C25" s="10" t="s">
        <x:v>102</x:v>
      </x:c>
      <x:c r="D25" s="12" t="n">
        <x:f>(SUM('Dimensões 61'!C25:K25)-'Dimensões 61'!C25)/8</x:f>
        <x:v>29.78832799257211</x:v>
      </x:c>
      <x:c r="E25" s="10" t="n">
        <x:f>1+COUNTIF($D$2:$D$28,"&gt;"&amp;D25)</x:f>
        <x:v>24</x:v>
      </x:c>
      <x:c r="F25" s="10" t="n">
        <x:f>E25-'Dimensões 61'!M25</x:f>
        <x:v>0</x:v>
      </x:c>
    </x:row>
    <x:row r="26">
      <x:c r="A26" s="10" t="s">
        <x:v>56</x:v>
      </x:c>
      <x:c r="B26" s="10" t="s">
        <x:v>91</x:v>
      </x:c>
      <x:c r="C26" s="10" t="s">
        <x:v>92</x:v>
      </x:c>
      <x:c r="D26" s="12" t="n">
        <x:f>(SUM('Dimensões 61'!C26:K26)-'Dimensões 61'!C26)/8</x:f>
        <x:v>27.485309830432694</x:v>
      </x:c>
      <x:c r="E26" s="10" t="n">
        <x:f>1+COUNTIF($D$2:$D$28,"&gt;"&amp;D26)</x:f>
        <x:v>25</x:v>
      </x:c>
      <x:c r="F26" s="10" t="n">
        <x:f>E26-'Dimensões 61'!M26</x:f>
        <x:v>0</x:v>
      </x:c>
    </x:row>
    <x:row r="27">
      <x:c r="A27" s="10" t="s">
        <x:v>56</x:v>
      </x:c>
      <x:c r="B27" s="10" t="s">
        <x:v>71</x:v>
      </x:c>
      <x:c r="C27" s="10" t="s">
        <x:v>72</x:v>
      </x:c>
      <x:c r="D27" s="12" t="n">
        <x:f>(SUM('Dimensões 61'!C27:K27)-'Dimensões 61'!C27)/8</x:f>
        <x:v>22.080662396225964</x:v>
      </x:c>
      <x:c r="E27" s="10" t="n">
        <x:f>1+COUNTIF($D$2:$D$28,"&gt;"&amp;D27)</x:f>
        <x:v>26</x:v>
      </x:c>
      <x:c r="F27" s="10" t="n">
        <x:f>E27-'Dimensões 61'!M27</x:f>
        <x:v>0</x:v>
      </x:c>
    </x:row>
    <x:row r="28">
      <x:c r="A28" s="10" t="s">
        <x:v>56</x:v>
      </x:c>
      <x:c r="B28" s="10" t="s">
        <x:v>59</x:v>
      </x:c>
      <x:c r="C28" s="10" t="s">
        <x:v>60</x:v>
      </x:c>
      <x:c r="D28" s="12" t="n">
        <x:f>(SUM('Dimensões 61'!C28:K28)-'Dimensões 61'!C28)/8</x:f>
        <x:v>15.15224359127404</x:v>
      </x:c>
      <x:c r="E28" s="10" t="n">
        <x:f>1+COUNTIF($D$2:$D$28,"&gt;"&amp;D28)</x:f>
        <x:v>27</x:v>
      </x:c>
      <x:c r="F28" s="10" t="n">
        <x:f>E28-'Dimensões 61'!M28</x:f>
        <x:v>0</x:v>
      </x:c>
    </x:row>
    <x:row r="29">
      <x:c r="A29" s="10" t="s">
        <x:v>120</x:v>
      </x:c>
      <x:c r="B29" s="10" t="s">
        <x:v>67</x:v>
      </x:c>
      <x:c r="C29" s="10" t="s">
        <x:v>68</x:v>
      </x:c>
      <x:c r="D29" s="12" t="n">
        <x:f>(SUM('Dimensões 61'!C2:K2)-'Dimensões 61'!D2)/8</x:f>
        <x:v>73.20379274108174</x:v>
      </x:c>
      <x:c r="E29" s="10" t="n">
        <x:f>1+COUNTIF($D$29:$D$55,"&gt;"&amp;D29)</x:f>
        <x:v>2</x:v>
      </x:c>
      <x:c r="F29" s="10" t="n">
        <x:f>E29-'Dimensões 61'!M2</x:f>
        <x:v>0</x:v>
      </x:c>
    </x:row>
    <x:row r="30">
      <x:c r="A30" s="10" t="s">
        <x:v>120</x:v>
      </x:c>
      <x:c r="B30" s="10" t="s">
        <x:v>83</x:v>
      </x:c>
      <x:c r="C30" s="10" t="s">
        <x:v>84</x:v>
      </x:c>
      <x:c r="D30" s="12" t="n">
        <x:f>(SUM('Dimensões 61'!C3:K3)-'Dimensões 61'!D3)/8</x:f>
        <x:v>72.77777778168269</x:v>
      </x:c>
      <x:c r="E30" s="10" t="n">
        <x:f>1+COUNTIF($D$29:$D$55,"&gt;"&amp;D30)</x:f>
        <x:v>3</x:v>
      </x:c>
      <x:c r="F30" s="10" t="n">
        <x:f>E30-'Dimensões 61'!M3</x:f>
        <x:v>2</x:v>
      </x:c>
    </x:row>
    <x:row r="31">
      <x:c r="A31" s="10" t="s">
        <x:v>120</x:v>
      </x:c>
      <x:c r="B31" s="10" t="s">
        <x:v>89</x:v>
      </x:c>
      <x:c r="C31" s="10" t="s">
        <x:v>90</x:v>
      </x:c>
      <x:c r="D31" s="12" t="n">
        <x:f>(SUM('Dimensões 61'!C4:K4)-'Dimensões 61'!D4)/8</x:f>
        <x:v>71.71207265435095</x:v>
      </x:c>
      <x:c r="E31" s="10" t="n">
        <x:f>1+COUNTIF($D$29:$D$55,"&gt;"&amp;D31)</x:f>
        <x:v>4</x:v>
      </x:c>
      <x:c r="F31" s="10" t="n">
        <x:f>E31-'Dimensões 61'!M4</x:f>
        <x:v>0</x:v>
      </x:c>
    </x:row>
    <x:row r="32">
      <x:c r="A32" s="10" t="s">
        <x:v>120</x:v>
      </x:c>
      <x:c r="B32" s="10" t="s">
        <x:v>95</x:v>
      </x:c>
      <x:c r="C32" s="10" t="s">
        <x:v>96</x:v>
      </x:c>
      <x:c r="D32" s="12" t="n">
        <x:f>(SUM('Dimensões 61'!C5:K5)-'Dimensões 61'!D5)/8</x:f>
        <x:v>73.64316239899038</x:v>
      </x:c>
      <x:c r="E32" s="10" t="n">
        <x:f>1+COUNTIF($D$29:$D$55,"&gt;"&amp;D32)</x:f>
        <x:v>1</x:v>
      </x:c>
      <x:c r="F32" s="10" t="n">
        <x:f>E32-'Dimensões 61'!M5</x:f>
        <x:v>-2</x:v>
      </x:c>
    </x:row>
    <x:row r="33">
      <x:c r="A33" s="10" t="s">
        <x:v>120</x:v>
      </x:c>
      <x:c r="B33" s="10" t="s">
        <x:v>57</x:v>
      </x:c>
      <x:c r="C33" s="10" t="s">
        <x:v>58</x:v>
      </x:c>
      <x:c r="D33" s="12" t="n">
        <x:f>(SUM('Dimensões 61'!C6:K6)-'Dimensões 61'!D6)/8</x:f>
        <x:v>70.08079594562501</x:v>
      </x:c>
      <x:c r="E33" s="10" t="n">
        <x:f>1+COUNTIF($D$29:$D$55,"&gt;"&amp;D33)</x:f>
        <x:v>6</x:v>
      </x:c>
      <x:c r="F33" s="10" t="n">
        <x:f>E33-'Dimensões 61'!M6</x:f>
        <x:v>1</x:v>
      </x:c>
    </x:row>
    <x:row r="34">
      <x:c r="A34" s="10" t="s">
        <x:v>120</x:v>
      </x:c>
      <x:c r="B34" s="10" t="s">
        <x:v>103</x:v>
      </x:c>
      <x:c r="C34" s="10" t="s">
        <x:v>104</x:v>
      </x:c>
      <x:c r="D34" s="12" t="n">
        <x:f>(SUM('Dimensões 61'!C7:K7)-'Dimensões 61'!D7)/8</x:f>
        <x:v>70.08647169437498</x:v>
      </x:c>
      <x:c r="E34" s="10" t="n">
        <x:f>1+COUNTIF($D$29:$D$55,"&gt;"&amp;D34)</x:f>
        <x:v>5</x:v>
      </x:c>
      <x:c r="F34" s="10" t="n">
        <x:f>E34-'Dimensões 61'!M7</x:f>
        <x:v>-1</x:v>
      </x:c>
    </x:row>
    <x:row r="35">
      <x:c r="A35" s="10" t="s">
        <x:v>120</x:v>
      </x:c>
      <x:c r="B35" s="10" t="s">
        <x:v>65</x:v>
      </x:c>
      <x:c r="C35" s="10" t="s">
        <x:v>66</x:v>
      </x:c>
      <x:c r="D35" s="12" t="n">
        <x:f>(SUM('Dimensões 61'!C8:K8)-'Dimensões 61'!D8)/8</x:f>
        <x:v>67.1157184878125</x:v>
      </x:c>
      <x:c r="E35" s="10" t="n">
        <x:f>1+COUNTIF($D$29:$D$55,"&gt;"&amp;D35)</x:f>
        <x:v>8</x:v>
      </x:c>
      <x:c r="F35" s="10" t="n">
        <x:f>E35-'Dimensões 61'!M8</x:f>
        <x:v>1</x:v>
      </x:c>
    </x:row>
    <x:row r="36">
      <x:c r="A36" s="10" t="s">
        <x:v>120</x:v>
      </x:c>
      <x:c r="B36" s="10" t="s">
        <x:v>75</x:v>
      </x:c>
      <x:c r="C36" s="10" t="s">
        <x:v>76</x:v>
      </x:c>
      <x:c r="D36" s="12" t="n">
        <x:f>(SUM('Dimensões 61'!C9:K9)-'Dimensões 61'!D9)/8</x:f>
        <x:v>67.39249466326923</x:v>
      </x:c>
      <x:c r="E36" s="10" t="n">
        <x:f>1+COUNTIF($D$29:$D$55,"&gt;"&amp;D36)</x:f>
        <x:v>7</x:v>
      </x:c>
      <x:c r="F36" s="10" t="n">
        <x:f>E36-'Dimensões 61'!M9</x:f>
        <x:v>-2</x:v>
      </x:c>
    </x:row>
    <x:row r="37">
      <x:c r="A37" s="10" t="s">
        <x:v>120</x:v>
      </x:c>
      <x:c r="B37" s="10" t="s">
        <x:v>48</x:v>
      </x:c>
      <x:c r="C37" s="10" t="s">
        <x:v>49</x:v>
      </x:c>
      <x:c r="D37" s="12" t="n">
        <x:f>(SUM('Dimensões 61'!C10:K10)-'Dimensões 61'!D10)/8</x:f>
        <x:v>66.72409188584136</x:v>
      </x:c>
      <x:c r="E37" s="10" t="n">
        <x:f>1+COUNTIF($D$29:$D$55,"&gt;"&amp;D37)</x:f>
        <x:v>9</x:v>
      </x:c>
      <x:c r="F37" s="10" t="n">
        <x:f>E37-'Dimensões 61'!M10</x:f>
        <x:v>1</x:v>
      </x:c>
    </x:row>
    <x:row r="38">
      <x:c r="A38" s="10" t="s">
        <x:v>120</x:v>
      </x:c>
      <x:c r="B38" s="10" t="s">
        <x:v>77</x:v>
      </x:c>
      <x:c r="C38" s="10" t="s">
        <x:v>78</x:v>
      </x:c>
      <x:c r="D38" s="12" t="n">
        <x:f>(SUM('Dimensões 61'!C11:K11)-'Dimensões 61'!D11)/8</x:f>
        <x:v>60.47142094447116</x:v>
      </x:c>
      <x:c r="E38" s="10" t="n">
        <x:f>1+COUNTIF($D$29:$D$55,"&gt;"&amp;D38)</x:f>
        <x:v>10</x:v>
      </x:c>
      <x:c r="F38" s="10" t="n">
        <x:f>E38-'Dimensões 61'!M11</x:f>
        <x:v>0</x:v>
      </x:c>
    </x:row>
    <x:row r="39">
      <x:c r="A39" s="10" t="s">
        <x:v>120</x:v>
      </x:c>
      <x:c r="B39" s="10" t="s">
        <x:v>105</x:v>
      </x:c>
      <x:c r="C39" s="10" t="s">
        <x:v>106</x:v>
      </x:c>
      <x:c r="D39" s="12" t="n">
        <x:f>(SUM('Dimensões 61'!C12:K12)-'Dimensões 61'!D12)/8</x:f>
        <x:v>55.093482909399036</x:v>
      </x:c>
      <x:c r="E39" s="10" t="n">
        <x:f>1+COUNTIF($D$29:$D$55,"&gt;"&amp;D39)</x:f>
        <x:v>11</x:v>
      </x:c>
      <x:c r="F39" s="10" t="n">
        <x:f>E39-'Dimensões 61'!M12</x:f>
        <x:v>0</x:v>
      </x:c>
    </x:row>
    <x:row r="40">
      <x:c r="A40" s="10" t="s">
        <x:v>120</x:v>
      </x:c>
      <x:c r="B40" s="10" t="s">
        <x:v>63</x:v>
      </x:c>
      <x:c r="C40" s="10" t="s">
        <x:v>64</x:v>
      </x:c>
      <x:c r="D40" s="12" t="n">
        <x:f>(SUM('Dimensões 61'!C13:K13)-'Dimensões 61'!D13)/8</x:f>
        <x:v>51.93376068639422</x:v>
      </x:c>
      <x:c r="E40" s="10" t="n">
        <x:f>1+COUNTIF($D$29:$D$55,"&gt;"&amp;D40)</x:f>
        <x:v>12</x:v>
      </x:c>
      <x:c r="F40" s="10" t="n">
        <x:f>E40-'Dimensões 61'!M13</x:f>
        <x:v>0</x:v>
      </x:c>
    </x:row>
    <x:row r="41">
      <x:c r="A41" s="10" t="s">
        <x:v>120</x:v>
      </x:c>
      <x:c r="B41" s="10" t="s">
        <x:v>85</x:v>
      </x:c>
      <x:c r="C41" s="10" t="s">
        <x:v>86</x:v>
      </x:c>
      <x:c r="D41" s="12" t="n">
        <x:f>(SUM('Dimensões 61'!C14:K14)-'Dimensões 61'!D14)/8</x:f>
        <x:v>46.288060902019225</x:v>
      </x:c>
      <x:c r="E41" s="10" t="n">
        <x:f>1+COUNTIF($D$29:$D$55,"&gt;"&amp;D41)</x:f>
        <x:v>15</x:v>
      </x:c>
      <x:c r="F41" s="10" t="n">
        <x:f>E41-'Dimensões 61'!M14</x:f>
        <x:v>2</x:v>
      </x:c>
    </x:row>
    <x:row r="42">
      <x:c r="A42" s="10" t="s">
        <x:v>120</x:v>
      </x:c>
      <x:c r="B42" s="10" t="s">
        <x:v>73</x:v>
      </x:c>
      <x:c r="C42" s="10" t="s">
        <x:v>74</x:v>
      </x:c>
      <x:c r="D42" s="12" t="n">
        <x:f>(SUM('Dimensões 61'!C15:K15)-'Dimensões 61'!D15)/8</x:f>
        <x:v>43.53298611490385</x:v>
      </x:c>
      <x:c r="E42" s="10" t="n">
        <x:f>1+COUNTIF($D$29:$D$55,"&gt;"&amp;D42)</x:f>
        <x:v>17</x:v>
      </x:c>
      <x:c r="F42" s="10" t="n">
        <x:f>E42-'Dimensões 61'!M15</x:f>
        <x:v>3</x:v>
      </x:c>
    </x:row>
    <x:row r="43">
      <x:c r="A43" s="10" t="s">
        <x:v>120</x:v>
      </x:c>
      <x:c r="B43" s="10" t="s">
        <x:v>69</x:v>
      </x:c>
      <x:c r="C43" s="10" t="s">
        <x:v>70</x:v>
      </x:c>
      <x:c r="D43" s="12" t="n">
        <x:f>(SUM('Dimensões 61'!C16:K16)-'Dimensões 61'!D16)/8</x:f>
        <x:v>46.72442575290866</x:v>
      </x:c>
      <x:c r="E43" s="10" t="n">
        <x:f>1+COUNTIF($D$29:$D$55,"&gt;"&amp;D43)</x:f>
        <x:v>14</x:v>
      </x:c>
      <x:c r="F43" s="10" t="n">
        <x:f>E43-'Dimensões 61'!M16</x:f>
        <x:v>-1</x:v>
      </x:c>
    </x:row>
    <x:row r="44">
      <x:c r="A44" s="10" t="s">
        <x:v>120</x:v>
      </x:c>
      <x:c r="B44" s="10" t="s">
        <x:v>61</x:v>
      </x:c>
      <x:c r="C44" s="10" t="s">
        <x:v>62</x:v>
      </x:c>
      <x:c r="D44" s="12" t="n">
        <x:f>(SUM('Dimensões 61'!C17:K17)-'Dimensões 61'!D17)/8</x:f>
        <x:v>44.62673611531251</x:v>
      </x:c>
      <x:c r="E44" s="10" t="n">
        <x:f>1+COUNTIF($D$29:$D$55,"&gt;"&amp;D44)</x:f>
        <x:v>16</x:v>
      </x:c>
      <x:c r="F44" s="10" t="n">
        <x:f>E44-'Dimensões 61'!M17</x:f>
        <x:v>0</x:v>
      </x:c>
    </x:row>
    <x:row r="45">
      <x:c r="A45" s="10" t="s">
        <x:v>120</x:v>
      </x:c>
      <x:c r="B45" s="10" t="s">
        <x:v>93</x:v>
      </x:c>
      <x:c r="C45" s="10" t="s">
        <x:v>94</x:v>
      </x:c>
      <x:c r="D45" s="12" t="n">
        <x:f>(SUM('Dimensões 61'!C18:K18)-'Dimensões 61'!D18)/8</x:f>
        <x:v>43.32999466216347</x:v>
      </x:c>
      <x:c r="E45" s="10" t="n">
        <x:f>1+COUNTIF($D$29:$D$55,"&gt;"&amp;D45)</x:f>
        <x:v>18</x:v>
      </x:c>
      <x:c r="F45" s="10" t="n">
        <x:f>E45-'Dimensões 61'!M18</x:f>
        <x:v>0</x:v>
      </x:c>
    </x:row>
    <x:row r="46">
      <x:c r="A46" s="10" t="s">
        <x:v>120</x:v>
      </x:c>
      <x:c r="B46" s="10" t="s">
        <x:v>97</x:v>
      </x:c>
      <x:c r="C46" s="10" t="s">
        <x:v>98</x:v>
      </x:c>
      <x:c r="D46" s="12" t="n">
        <x:f>(SUM('Dimensões 61'!C19:K19)-'Dimensões 61'!D19)/8</x:f>
        <x:v>46.79887820670673</x:v>
      </x:c>
      <x:c r="E46" s="10" t="n">
        <x:f>1+COUNTIF($D$29:$D$55,"&gt;"&amp;D46)</x:f>
        <x:v>13</x:v>
      </x:c>
      <x:c r="F46" s="10" t="n">
        <x:f>E46-'Dimensões 61'!M19</x:f>
        <x:v>-4</x:v>
      </x:c>
    </x:row>
    <x:row r="47">
      <x:c r="A47" s="10" t="s">
        <x:v>120</x:v>
      </x:c>
      <x:c r="B47" s="10" t="s">
        <x:v>107</x:v>
      </x:c>
      <x:c r="C47" s="10" t="s">
        <x:v>108</x:v>
      </x:c>
      <x:c r="D47" s="12" t="n">
        <x:f>(SUM('Dimensões 61'!C20:K20)-'Dimensões 61'!D20)/8</x:f>
        <x:v>39.757612180865394</x:v>
      </x:c>
      <x:c r="E47" s="10" t="n">
        <x:f>1+COUNTIF($D$29:$D$55,"&gt;"&amp;D47)</x:f>
        <x:v>20</x:v>
      </x:c>
      <x:c r="F47" s="10" t="n">
        <x:f>E47-'Dimensões 61'!M20</x:f>
        <x:v>1</x:v>
      </x:c>
    </x:row>
    <x:row r="48">
      <x:c r="A48" s="10" t="s">
        <x:v>120</x:v>
      </x:c>
      <x:c r="B48" s="10" t="s">
        <x:v>87</x:v>
      </x:c>
      <x:c r="C48" s="10" t="s">
        <x:v>88</x:v>
      </x:c>
      <x:c r="D48" s="12" t="n">
        <x:f>(SUM('Dimensões 61'!C21:K21)-'Dimensões 61'!D21)/8</x:f>
        <x:v>40.76555822923077</x:v>
      </x:c>
      <x:c r="E48" s="10" t="n">
        <x:f>1+COUNTIF($D$29:$D$55,"&gt;"&amp;D48)</x:f>
        <x:v>19</x:v>
      </x:c>
      <x:c r="F48" s="10" t="n">
        <x:f>E48-'Dimensões 61'!M21</x:f>
        <x:v>-1</x:v>
      </x:c>
    </x:row>
    <x:row r="49">
      <x:c r="A49" s="10" t="s">
        <x:v>120</x:v>
      </x:c>
      <x:c r="B49" s="10" t="s">
        <x:v>99</x:v>
      </x:c>
      <x:c r="C49" s="10" t="s">
        <x:v>100</x:v>
      </x:c>
      <x:c r="D49" s="12" t="n">
        <x:f>(SUM('Dimensões 61'!C22:K22)-'Dimensões 61'!D22)/8</x:f>
        <x:v>38.74232105105769</x:v>
      </x:c>
      <x:c r="E49" s="10" t="n">
        <x:f>1+COUNTIF($D$29:$D$55,"&gt;"&amp;D49)</x:f>
        <x:v>21</x:v>
      </x:c>
      <x:c r="F49" s="10" t="n">
        <x:f>E49-'Dimensões 61'!M22</x:f>
        <x:v>0</x:v>
      </x:c>
    </x:row>
    <x:row r="50">
      <x:c r="A50" s="10" t="s">
        <x:v>120</x:v>
      </x:c>
      <x:c r="B50" s="10" t="s">
        <x:v>81</x:v>
      </x:c>
      <x:c r="C50" s="10" t="s">
        <x:v>82</x:v>
      </x:c>
      <x:c r="D50" s="12" t="n">
        <x:f>(SUM('Dimensões 61'!C23:K23)-'Dimensões 61'!D23)/8</x:f>
        <x:v>31.30809295105769</x:v>
      </x:c>
      <x:c r="E50" s="10" t="n">
        <x:f>1+COUNTIF($D$29:$D$55,"&gt;"&amp;D50)</x:f>
        <x:v>23</x:v>
      </x:c>
      <x:c r="F50" s="10" t="n">
        <x:f>E50-'Dimensões 61'!M23</x:f>
        <x:v>1</x:v>
      </x:c>
    </x:row>
    <x:row r="51">
      <x:c r="A51" s="10" t="s">
        <x:v>120</x:v>
      </x:c>
      <x:c r="B51" s="10" t="s">
        <x:v>79</x:v>
      </x:c>
      <x:c r="C51" s="10" t="s">
        <x:v>80</x:v>
      </x:c>
      <x:c r="D51" s="12" t="n">
        <x:f>(SUM('Dimensões 61'!C24:K24)-'Dimensões 61'!D24)/8</x:f>
        <x:v>32.662593485072115</x:v>
      </x:c>
      <x:c r="E51" s="10" t="n">
        <x:f>1+COUNTIF($D$29:$D$55,"&gt;"&amp;D51)</x:f>
        <x:v>22</x:v>
      </x:c>
      <x:c r="F51" s="10" t="n">
        <x:f>E51-'Dimensões 61'!M24</x:f>
        <x:v>-1</x:v>
      </x:c>
    </x:row>
    <x:row r="52">
      <x:c r="A52" s="10" t="s">
        <x:v>120</x:v>
      </x:c>
      <x:c r="B52" s="10" t="s">
        <x:v>101</x:v>
      </x:c>
      <x:c r="C52" s="10" t="s">
        <x:v>102</x:v>
      </x:c>
      <x:c r="D52" s="12" t="n">
        <x:f>(SUM('Dimensões 61'!C25:K25)-'Dimensões 61'!D25)/8</x:f>
        <x:v>28.82678953103365</x:v>
      </x:c>
      <x:c r="E52" s="10" t="n">
        <x:f>1+COUNTIF($D$29:$D$55,"&gt;"&amp;D52)</x:f>
        <x:v>24</x:v>
      </x:c>
      <x:c r="F52" s="10" t="n">
        <x:f>E52-'Dimensões 61'!M25</x:f>
        <x:v>0</x:v>
      </x:c>
    </x:row>
    <x:row r="53">
      <x:c r="A53" s="10" t="s">
        <x:v>120</x:v>
      </x:c>
      <x:c r="B53" s="10" t="s">
        <x:v>91</x:v>
      </x:c>
      <x:c r="C53" s="10" t="s">
        <x:v>92</x:v>
      </x:c>
      <x:c r="D53" s="12" t="n">
        <x:f>(SUM('Dimensões 61'!C26:K26)-'Dimensões 61'!D26)/8</x:f>
        <x:v>26.884348291971158</x:v>
      </x:c>
      <x:c r="E53" s="10" t="n">
        <x:f>1+COUNTIF($D$29:$D$55,"&gt;"&amp;D53)</x:f>
        <x:v>25</x:v>
      </x:c>
      <x:c r="F53" s="10" t="n">
        <x:f>E53-'Dimensões 61'!M26</x:f>
        <x:v>0</x:v>
      </x:c>
    </x:row>
    <x:row r="54">
      <x:c r="A54" s="10" t="s">
        <x:v>120</x:v>
      </x:c>
      <x:c r="B54" s="10" t="s">
        <x:v>71</x:v>
      </x:c>
      <x:c r="C54" s="10" t="s">
        <x:v>72</x:v>
      </x:c>
      <x:c r="D54" s="12" t="n">
        <x:f>(SUM('Dimensões 61'!C27:K27)-'Dimensões 61'!D27)/8</x:f>
        <x:v>24.003739319302888</x:v>
      </x:c>
      <x:c r="E54" s="10" t="n">
        <x:f>1+COUNTIF($D$29:$D$55,"&gt;"&amp;D54)</x:f>
        <x:v>26</x:v>
      </x:c>
      <x:c r="F54" s="10" t="n">
        <x:f>E54-'Dimensões 61'!M27</x:f>
        <x:v>0</x:v>
      </x:c>
    </x:row>
    <x:row r="55">
      <x:c r="A55" s="10" t="s">
        <x:v>120</x:v>
      </x:c>
      <x:c r="B55" s="10" t="s">
        <x:v>59</x:v>
      </x:c>
      <x:c r="C55" s="10" t="s">
        <x:v>60</x:v>
      </x:c>
      <x:c r="D55" s="12" t="n">
        <x:f>(SUM('Dimensões 61'!C28:K28)-'Dimensões 61'!D28)/8</x:f>
        <x:v>15.512820514350963</x:v>
      </x:c>
      <x:c r="E55" s="10" t="n">
        <x:f>1+COUNTIF($D$29:$D$55,"&gt;"&amp;D55)</x:f>
        <x:v>27</x:v>
      </x:c>
      <x:c r="F55" s="10" t="n">
        <x:f>E55-'Dimensões 61'!M28</x:f>
        <x:v>0</x:v>
      </x:c>
    </x:row>
    <x:row r="56">
      <x:c r="A56" s="10" t="s">
        <x:v>124</x:v>
      </x:c>
      <x:c r="B56" s="10" t="s">
        <x:v>67</x:v>
      </x:c>
      <x:c r="C56" s="10" t="s">
        <x:v>68</x:v>
      </x:c>
      <x:c r="D56" s="12" t="n">
        <x:f>(SUM('Dimensões 61'!C2:K2)-'Dimensões 61'!E2)/8</x:f>
        <x:v>73.44417735646635</x:v>
      </x:c>
      <x:c r="E56" s="10" t="n">
        <x:f>1+COUNTIF($D$56:$D$82,"&gt;"&amp;D56)</x:f>
        <x:v>3</x:v>
      </x:c>
      <x:c r="F56" s="10" t="n">
        <x:f>E56-'Dimensões 61'!M2</x:f>
        <x:v>1</x:v>
      </x:c>
    </x:row>
    <x:row r="57">
      <x:c r="A57" s="10" t="s">
        <x:v>124</x:v>
      </x:c>
      <x:c r="B57" s="10" t="s">
        <x:v>83</x:v>
      </x:c>
      <x:c r="C57" s="10" t="s">
        <x:v>84</x:v>
      </x:c>
      <x:c r="D57" s="12" t="n">
        <x:f>(SUM('Dimensões 61'!C3:K3)-'Dimensões 61'!E3)/8</x:f>
        <x:v>74.22008547399038</x:v>
      </x:c>
      <x:c r="E57" s="10" t="n">
        <x:f>1+COUNTIF($D$56:$D$82,"&gt;"&amp;D57)</x:f>
        <x:v>1</x:v>
      </x:c>
      <x:c r="F57" s="10" t="n">
        <x:f>E57-'Dimensões 61'!M3</x:f>
        <x:v>0</x:v>
      </x:c>
    </x:row>
    <x:row r="58">
      <x:c r="A58" s="10" t="s">
        <x:v>124</x:v>
      </x:c>
      <x:c r="B58" s="10" t="s">
        <x:v>89</x:v>
      </x:c>
      <x:c r="C58" s="10" t="s">
        <x:v>90</x:v>
      </x:c>
      <x:c r="D58" s="12" t="n">
        <x:f>(SUM('Dimensões 61'!C4:K4)-'Dimensões 61'!E4)/8</x:f>
        <x:v>71.71207265435095</x:v>
      </x:c>
      <x:c r="E58" s="10" t="n">
        <x:f>1+COUNTIF($D$56:$D$82,"&gt;"&amp;D58)</x:f>
        <x:v>4</x:v>
      </x:c>
      <x:c r="F58" s="10" t="n">
        <x:f>E58-'Dimensões 61'!M4</x:f>
        <x:v>0</x:v>
      </x:c>
    </x:row>
    <x:row r="59">
      <x:c r="A59" s="10" t="s">
        <x:v>124</x:v>
      </x:c>
      <x:c r="B59" s="10" t="s">
        <x:v>95</x:v>
      </x:c>
      <x:c r="C59" s="10" t="s">
        <x:v>96</x:v>
      </x:c>
      <x:c r="D59" s="12" t="n">
        <x:f>(SUM('Dimensões 61'!C5:K5)-'Dimensões 61'!E5)/8</x:f>
        <x:v>73.883547014375</x:v>
      </x:c>
      <x:c r="E59" s="10" t="n">
        <x:f>1+COUNTIF($D$56:$D$82,"&gt;"&amp;D59)</x:f>
        <x:v>2</x:v>
      </x:c>
      <x:c r="F59" s="10" t="n">
        <x:f>E59-'Dimensões 61'!M5</x:f>
        <x:v>-1</x:v>
      </x:c>
    </x:row>
    <x:row r="60">
      <x:c r="A60" s="10" t="s">
        <x:v>124</x:v>
      </x:c>
      <x:c r="B60" s="10" t="s">
        <x:v>57</x:v>
      </x:c>
      <x:c r="C60" s="10" t="s">
        <x:v>58</x:v>
      </x:c>
      <x:c r="D60" s="12" t="n">
        <x:f>(SUM('Dimensões 61'!C6:K6)-'Dimensões 61'!E6)/8</x:f>
        <x:v>69.11925748408655</x:v>
      </x:c>
      <x:c r="E60" s="10" t="n">
        <x:f>1+COUNTIF($D$56:$D$82,"&gt;"&amp;D60)</x:f>
        <x:v>6</x:v>
      </x:c>
      <x:c r="F60" s="10" t="n">
        <x:f>E60-'Dimensões 61'!M6</x:f>
        <x:v>1</x:v>
      </x:c>
    </x:row>
    <x:row r="61">
      <x:c r="A61" s="10" t="s">
        <x:v>124</x:v>
      </x:c>
      <x:c r="B61" s="10" t="s">
        <x:v>103</x:v>
      </x:c>
      <x:c r="C61" s="10" t="s">
        <x:v>104</x:v>
      </x:c>
      <x:c r="D61" s="12" t="n">
        <x:f>(SUM('Dimensões 61'!C7:K7)-'Dimensões 61'!E7)/8</x:f>
        <x:v>71.28839477129806</x:v>
      </x:c>
      <x:c r="E61" s="10" t="n">
        <x:f>1+COUNTIF($D$56:$D$82,"&gt;"&amp;D61)</x:f>
        <x:v>5</x:v>
      </x:c>
      <x:c r="F61" s="10" t="n">
        <x:f>E61-'Dimensões 61'!M7</x:f>
        <x:v>-1</x:v>
      </x:c>
    </x:row>
    <x:row r="62">
      <x:c r="A62" s="10" t="s">
        <x:v>124</x:v>
      </x:c>
      <x:c r="B62" s="10" t="s">
        <x:v>65</x:v>
      </x:c>
      <x:c r="C62" s="10" t="s">
        <x:v>66</x:v>
      </x:c>
      <x:c r="D62" s="12" t="n">
        <x:f>(SUM('Dimensões 61'!C8:K8)-'Dimensões 61'!E8)/8</x:f>
        <x:v>67.11571848781252</x:v>
      </x:c>
      <x:c r="E62" s="10" t="n">
        <x:f>1+COUNTIF($D$56:$D$82,"&gt;"&amp;D62)</x:f>
        <x:v>7</x:v>
      </x:c>
      <x:c r="F62" s="10" t="n">
        <x:f>E62-'Dimensões 61'!M8</x:f>
        <x:v>0</x:v>
      </x:c>
    </x:row>
    <x:row r="63">
      <x:c r="A63" s="10" t="s">
        <x:v>124</x:v>
      </x:c>
      <x:c r="B63" s="10" t="s">
        <x:v>75</x:v>
      </x:c>
      <x:c r="C63" s="10" t="s">
        <x:v>76</x:v>
      </x:c>
      <x:c r="D63" s="12" t="n">
        <x:f>(SUM('Dimensões 61'!C9:K9)-'Dimensões 61'!E9)/8</x:f>
        <x:v>66.91172543249999</x:v>
      </x:c>
      <x:c r="E63" s="10" t="n">
        <x:f>1+COUNTIF($D$56:$D$82,"&gt;"&amp;D63)</x:f>
        <x:v>8</x:v>
      </x:c>
      <x:c r="F63" s="10" t="n">
        <x:f>E63-'Dimensões 61'!M9</x:f>
        <x:v>-1</x:v>
      </x:c>
    </x:row>
    <x:row r="64">
      <x:c r="A64" s="10" t="s">
        <x:v>124</x:v>
      </x:c>
      <x:c r="B64" s="10" t="s">
        <x:v>48</x:v>
      </x:c>
      <x:c r="C64" s="10" t="s">
        <x:v>49</x:v>
      </x:c>
      <x:c r="D64" s="12" t="n">
        <x:f>(SUM('Dimensões 61'!C10:K10)-'Dimensões 61'!E10)/8</x:f>
        <x:v>66.0029380396875</x:v>
      </x:c>
      <x:c r="E64" s="10" t="n">
        <x:f>1+COUNTIF($D$56:$D$82,"&gt;"&amp;D64)</x:f>
        <x:v>9</x:v>
      </x:c>
      <x:c r="F64" s="10" t="n">
        <x:f>E64-'Dimensões 61'!M10</x:f>
        <x:v>1</x:v>
      </x:c>
    </x:row>
    <x:row r="65">
      <x:c r="A65" s="10" t="s">
        <x:v>124</x:v>
      </x:c>
      <x:c r="B65" s="10" t="s">
        <x:v>77</x:v>
      </x:c>
      <x:c r="C65" s="10" t="s">
        <x:v>78</x:v>
      </x:c>
      <x:c r="D65" s="12" t="n">
        <x:f>(SUM('Dimensões 61'!C11:K11)-'Dimensões 61'!E11)/8</x:f>
        <x:v>60.47142094447116</x:v>
      </x:c>
      <x:c r="E65" s="10" t="n">
        <x:f>1+COUNTIF($D$56:$D$82,"&gt;"&amp;D65)</x:f>
        <x:v>10</x:v>
      </x:c>
      <x:c r="F65" s="10" t="n">
        <x:f>E65-'Dimensões 61'!M11</x:f>
        <x:v>0</x:v>
      </x:c>
    </x:row>
    <x:row r="66">
      <x:c r="A66" s="10" t="s">
        <x:v>124</x:v>
      </x:c>
      <x:c r="B66" s="10" t="s">
        <x:v>105</x:v>
      </x:c>
      <x:c r="C66" s="10" t="s">
        <x:v>106</x:v>
      </x:c>
      <x:c r="D66" s="12" t="n">
        <x:f>(SUM('Dimensões 61'!C12:K12)-'Dimensões 61'!E12)/8</x:f>
        <x:v>53.89155983247596</x:v>
      </x:c>
      <x:c r="E66" s="10" t="n">
        <x:f>1+COUNTIF($D$56:$D$82,"&gt;"&amp;D66)</x:f>
        <x:v>11</x:v>
      </x:c>
      <x:c r="F66" s="10" t="n">
        <x:f>E66-'Dimensões 61'!M12</x:f>
        <x:v>0</x:v>
      </x:c>
    </x:row>
    <x:row r="67">
      <x:c r="A67" s="10" t="s">
        <x:v>124</x:v>
      </x:c>
      <x:c r="B67" s="10" t="s">
        <x:v>63</x:v>
      </x:c>
      <x:c r="C67" s="10" t="s">
        <x:v>64</x:v>
      </x:c>
      <x:c r="D67" s="12" t="n">
        <x:f>(SUM('Dimensões 61'!C13:K13)-'Dimensões 61'!E13)/8</x:f>
        <x:v>52.89529914793269</x:v>
      </x:c>
      <x:c r="E67" s="10" t="n">
        <x:f>1+COUNTIF($D$56:$D$82,"&gt;"&amp;D67)</x:f>
        <x:v>12</x:v>
      </x:c>
      <x:c r="F67" s="10" t="n">
        <x:f>E67-'Dimensões 61'!M13</x:f>
        <x:v>0</x:v>
      </x:c>
    </x:row>
    <x:row r="68">
      <x:c r="A68" s="10" t="s">
        <x:v>124</x:v>
      </x:c>
      <x:c r="B68" s="10" t="s">
        <x:v>85</x:v>
      </x:c>
      <x:c r="C68" s="10" t="s">
        <x:v>86</x:v>
      </x:c>
      <x:c r="D68" s="12" t="n">
        <x:f>(SUM('Dimensões 61'!C14:K14)-'Dimensões 61'!E14)/8</x:f>
        <x:v>46.52844551740384</x:v>
      </x:c>
      <x:c r="E68" s="10" t="n">
        <x:f>1+COUNTIF($D$56:$D$82,"&gt;"&amp;D68)</x:f>
        <x:v>14</x:v>
      </x:c>
      <x:c r="F68" s="10" t="n">
        <x:f>E68-'Dimensões 61'!M14</x:f>
        <x:v>1</x:v>
      </x:c>
    </x:row>
    <x:row r="69">
      <x:c r="A69" s="10" t="s">
        <x:v>124</x:v>
      </x:c>
      <x:c r="B69" s="10" t="s">
        <x:v>73</x:v>
      </x:c>
      <x:c r="C69" s="10" t="s">
        <x:v>74</x:v>
      </x:c>
      <x:c r="D69" s="12" t="n">
        <x:f>(SUM('Dimensões 61'!C15:K15)-'Dimensões 61'!E15)/8</x:f>
        <x:v>43.53298611490385</x:v>
      </x:c>
      <x:c r="E69" s="10" t="n">
        <x:f>1+COUNTIF($D$56:$D$82,"&gt;"&amp;D69)</x:f>
        <x:v>19</x:v>
      </x:c>
      <x:c r="F69" s="10" t="n">
        <x:f>E69-'Dimensões 61'!M15</x:f>
        <x:v>5</x:v>
      </x:c>
    </x:row>
    <x:row r="70">
      <x:c r="A70" s="10" t="s">
        <x:v>124</x:v>
      </x:c>
      <x:c r="B70" s="10" t="s">
        <x:v>69</x:v>
      </x:c>
      <x:c r="C70" s="10" t="s">
        <x:v>70</x:v>
      </x:c>
      <x:c r="D70" s="12" t="n">
        <x:f>(SUM('Dimensões 61'!C16:K16)-'Dimensões 61'!E16)/8</x:f>
        <x:v>46.72442575290866</x:v>
      </x:c>
      <x:c r="E70" s="10" t="n">
        <x:f>1+COUNTIF($D$56:$D$82,"&gt;"&amp;D70)</x:f>
        <x:v>13</x:v>
      </x:c>
      <x:c r="F70" s="10" t="n">
        <x:f>E70-'Dimensões 61'!M16</x:f>
        <x:v>-2</x:v>
      </x:c>
    </x:row>
    <x:row r="71">
      <x:c r="A71" s="10" t="s">
        <x:v>124</x:v>
      </x:c>
      <x:c r="B71" s="10" t="s">
        <x:v>61</x:v>
      </x:c>
      <x:c r="C71" s="10" t="s">
        <x:v>62</x:v>
      </x:c>
      <x:c r="D71" s="12" t="n">
        <x:f>(SUM('Dimensões 61'!C17:K17)-'Dimensões 61'!E17)/8</x:f>
        <x:v>45.34788996146635</x:v>
      </x:c>
      <x:c r="E71" s="10" t="n">
        <x:f>1+COUNTIF($D$56:$D$82,"&gt;"&amp;D71)</x:f>
        <x:v>16</x:v>
      </x:c>
      <x:c r="F71" s="10" t="n">
        <x:f>E71-'Dimensões 61'!M17</x:f>
        <x:v>0</x:v>
      </x:c>
    </x:row>
    <x:row r="72">
      <x:c r="A72" s="10" t="s">
        <x:v>124</x:v>
      </x:c>
      <x:c r="B72" s="10" t="s">
        <x:v>93</x:v>
      </x:c>
      <x:c r="C72" s="10" t="s">
        <x:v>94</x:v>
      </x:c>
      <x:c r="D72" s="12" t="n">
        <x:f>(SUM('Dimensões 61'!C18:K18)-'Dimensões 61'!E18)/8</x:f>
        <x:v>43.570379277548085</x:v>
      </x:c>
      <x:c r="E72" s="10" t="n">
        <x:f>1+COUNTIF($D$56:$D$82,"&gt;"&amp;D72)</x:f>
        <x:v>18</x:v>
      </x:c>
      <x:c r="F72" s="10" t="n">
        <x:f>E72-'Dimensões 61'!M18</x:f>
        <x:v>0</x:v>
      </x:c>
    </x:row>
    <x:row r="73">
      <x:c r="A73" s="10" t="s">
        <x:v>124</x:v>
      </x:c>
      <x:c r="B73" s="10" t="s">
        <x:v>97</x:v>
      </x:c>
      <x:c r="C73" s="10" t="s">
        <x:v>98</x:v>
      </x:c>
      <x:c r="D73" s="12" t="n">
        <x:f>(SUM('Dimensões 61'!C19:K19)-'Dimensões 61'!E19)/8</x:f>
        <x:v>45.35657051439904</x:v>
      </x:c>
      <x:c r="E73" s="10" t="n">
        <x:f>1+COUNTIF($D$56:$D$82,"&gt;"&amp;D73)</x:f>
        <x:v>15</x:v>
      </x:c>
      <x:c r="F73" s="10" t="n">
        <x:f>E73-'Dimensões 61'!M19</x:f>
        <x:v>-2</x:v>
      </x:c>
    </x:row>
    <x:row r="74">
      <x:c r="A74" s="10" t="s">
        <x:v>124</x:v>
      </x:c>
      <x:c r="B74" s="10" t="s">
        <x:v>107</x:v>
      </x:c>
      <x:c r="C74" s="10" t="s">
        <x:v>108</x:v>
      </x:c>
      <x:c r="D74" s="12" t="n">
        <x:f>(SUM('Dimensões 61'!C20:K20)-'Dimensões 61'!E20)/8</x:f>
        <x:v>43.844150642403854</x:v>
      </x:c>
      <x:c r="E74" s="10" t="n">
        <x:f>1+COUNTIF($D$56:$D$82,"&gt;"&amp;D74)</x:f>
        <x:v>17</x:v>
      </x:c>
      <x:c r="F74" s="10" t="n">
        <x:f>E74-'Dimensões 61'!M20</x:f>
        <x:v>-2</x:v>
      </x:c>
    </x:row>
    <x:row r="75">
      <x:c r="A75" s="10" t="s">
        <x:v>124</x:v>
      </x:c>
      <x:c r="B75" s="10" t="s">
        <x:v>87</x:v>
      </x:c>
      <x:c r="C75" s="10" t="s">
        <x:v>88</x:v>
      </x:c>
      <x:c r="D75" s="12" t="n">
        <x:f>(SUM('Dimensões 61'!C21:K21)-'Dimensões 61'!E21)/8</x:f>
        <x:v>37.40017361384616</x:v>
      </x:c>
      <x:c r="E75" s="10" t="n">
        <x:f>1+COUNTIF($D$56:$D$82,"&gt;"&amp;D75)</x:f>
        <x:v>21</x:v>
      </x:c>
      <x:c r="F75" s="10" t="n">
        <x:f>E75-'Dimensões 61'!M21</x:f>
        <x:v>1</x:v>
      </x:c>
    </x:row>
    <x:row r="76">
      <x:c r="A76" s="10" t="s">
        <x:v>124</x:v>
      </x:c>
      <x:c r="B76" s="10" t="s">
        <x:v>99</x:v>
      </x:c>
      <x:c r="C76" s="10" t="s">
        <x:v>100</x:v>
      </x:c>
      <x:c r="D76" s="12" t="n">
        <x:f>(SUM('Dimensões 61'!C22:K22)-'Dimensões 61'!E22)/8</x:f>
        <x:v>37.78078258951923</x:v>
      </x:c>
      <x:c r="E76" s="10" t="n">
        <x:f>1+COUNTIF($D$56:$D$82,"&gt;"&amp;D76)</x:f>
        <x:v>20</x:v>
      </x:c>
      <x:c r="F76" s="10" t="n">
        <x:f>E76-'Dimensões 61'!M22</x:f>
        <x:v>-1</x:v>
      </x:c>
    </x:row>
    <x:row r="77">
      <x:c r="A77" s="10" t="s">
        <x:v>124</x:v>
      </x:c>
      <x:c r="B77" s="10" t="s">
        <x:v>81</x:v>
      </x:c>
      <x:c r="C77" s="10" t="s">
        <x:v>82</x:v>
      </x:c>
      <x:c r="D77" s="12" t="n">
        <x:f>(SUM('Dimensões 61'!C23:K23)-'Dimensões 61'!E23)/8</x:f>
        <x:v>33.95232372028846</x:v>
      </x:c>
      <x:c r="E77" s="10" t="n">
        <x:f>1+COUNTIF($D$56:$D$82,"&gt;"&amp;D77)</x:f>
        <x:v>22</x:v>
      </x:c>
      <x:c r="F77" s="10" t="n">
        <x:f>E77-'Dimensões 61'!M23</x:f>
        <x:v>0</x:v>
      </x:c>
    </x:row>
    <x:row r="78">
      <x:c r="A78" s="10" t="s">
        <x:v>124</x:v>
      </x:c>
      <x:c r="B78" s="10" t="s">
        <x:v>79</x:v>
      </x:c>
      <x:c r="C78" s="10" t="s">
        <x:v>80</x:v>
      </x:c>
      <x:c r="D78" s="12" t="n">
        <x:f>(SUM('Dimensões 61'!C24:K24)-'Dimensões 61'!E24)/8</x:f>
        <x:v>30.73951656199519</x:v>
      </x:c>
      <x:c r="E78" s="10" t="n">
        <x:f>1+COUNTIF($D$56:$D$82,"&gt;"&amp;D78)</x:f>
        <x:v>23</x:v>
      </x:c>
      <x:c r="F78" s="10" t="n">
        <x:f>E78-'Dimensões 61'!M24</x:f>
        <x:v>0</x:v>
      </x:c>
    </x:row>
    <x:row r="79">
      <x:c r="A79" s="10" t="s">
        <x:v>124</x:v>
      </x:c>
      <x:c r="B79" s="10" t="s">
        <x:v>101</x:v>
      </x:c>
      <x:c r="C79" s="10" t="s">
        <x:v>102</x:v>
      </x:c>
      <x:c r="D79" s="12" t="n">
        <x:f>(SUM('Dimensões 61'!C25:K25)-'Dimensões 61'!E25)/8</x:f>
        <x:v>29.78832799257211</x:v>
      </x:c>
      <x:c r="E79" s="10" t="n">
        <x:f>1+COUNTIF($D$56:$D$82,"&gt;"&amp;D79)</x:f>
        <x:v>24</x:v>
      </x:c>
      <x:c r="F79" s="10" t="n">
        <x:f>E79-'Dimensões 61'!M25</x:f>
        <x:v>0</x:v>
      </x:c>
    </x:row>
    <x:row r="80">
      <x:c r="A80" s="10" t="s">
        <x:v>124</x:v>
      </x:c>
      <x:c r="B80" s="10" t="s">
        <x:v>91</x:v>
      </x:c>
      <x:c r="C80" s="10" t="s">
        <x:v>92</x:v>
      </x:c>
      <x:c r="D80" s="12" t="n">
        <x:f>(SUM('Dimensões 61'!C26:K26)-'Dimensões 61'!E26)/8</x:f>
        <x:v>26.403579061201924</x:v>
      </x:c>
      <x:c r="E80" s="10" t="n">
        <x:f>1+COUNTIF($D$56:$D$82,"&gt;"&amp;D80)</x:f>
        <x:v>25</x:v>
      </x:c>
      <x:c r="F80" s="10" t="n">
        <x:f>E80-'Dimensões 61'!M26</x:f>
        <x:v>0</x:v>
      </x:c>
    </x:row>
    <x:row r="81">
      <x:c r="A81" s="10" t="s">
        <x:v>124</x:v>
      </x:c>
      <x:c r="B81" s="10" t="s">
        <x:v>71</x:v>
      </x:c>
      <x:c r="C81" s="10" t="s">
        <x:v>72</x:v>
      </x:c>
      <x:c r="D81" s="12" t="n">
        <x:f>(SUM('Dimensões 61'!C27:K27)-'Dimensões 61'!E27)/8</x:f>
        <x:v>22.561431626995194</x:v>
      </x:c>
      <x:c r="E81" s="10" t="n">
        <x:f>1+COUNTIF($D$56:$D$82,"&gt;"&amp;D81)</x:f>
        <x:v>26</x:v>
      </x:c>
      <x:c r="F81" s="10" t="n">
        <x:f>E81-'Dimensões 61'!M27</x:f>
        <x:v>0</x:v>
      </x:c>
    </x:row>
    <x:row r="82">
      <x:c r="A82" s="10" t="s">
        <x:v>124</x:v>
      </x:c>
      <x:c r="B82" s="10" t="s">
        <x:v>59</x:v>
      </x:c>
      <x:c r="C82" s="10" t="s">
        <x:v>60</x:v>
      </x:c>
      <x:c r="D82" s="12" t="n">
        <x:f>(SUM('Dimensões 61'!C28:K28)-'Dimensões 61'!E28)/8</x:f>
        <x:v>15.512820514350963</x:v>
      </x:c>
      <x:c r="E82" s="10" t="n">
        <x:f>1+COUNTIF($D$56:$D$82,"&gt;"&amp;D82)</x:f>
        <x:v>27</x:v>
      </x:c>
      <x:c r="F82" s="10" t="n">
        <x:f>E82-'Dimensões 61'!M28</x:f>
        <x:v>0</x:v>
      </x:c>
    </x:row>
    <x:row r="83">
      <x:c r="A83" s="10" t="s">
        <x:v>134</x:v>
      </x:c>
      <x:c r="B83" s="10" t="s">
        <x:v>67</x:v>
      </x:c>
      <x:c r="C83" s="10" t="s">
        <x:v>68</x:v>
      </x:c>
      <x:c r="D83" s="12" t="n">
        <x:f>(SUM('Dimensões 61'!C2:K2)-'Dimensões 61'!F2)/8</x:f>
        <x:v>77.2102029982452</x:v>
      </x:c>
      <x:c r="E83" s="10" t="n">
        <x:f>1+COUNTIF($D$83:$D$109,"&gt;"&amp;D83)</x:f>
        <x:v>2</x:v>
      </x:c>
      <x:c r="F83" s="10" t="n">
        <x:f>E83-'Dimensões 61'!M2</x:f>
        <x:v>0</x:v>
      </x:c>
    </x:row>
    <x:row r="84">
      <x:c r="A84" s="10" t="s">
        <x:v>134</x:v>
      </x:c>
      <x:c r="B84" s="10" t="s">
        <x:v>83</x:v>
      </x:c>
      <x:c r="C84" s="10" t="s">
        <x:v>84</x:v>
      </x:c>
      <x:c r="D84" s="12" t="n">
        <x:f>(SUM('Dimensões 61'!C3:K3)-'Dimensões 61'!F3)/8</x:f>
        <x:v>74.13995726997595</x:v>
      </x:c>
      <x:c r="E84" s="10" t="n">
        <x:f>1+COUNTIF($D$83:$D$109,"&gt;"&amp;D84)</x:f>
        <x:v>4</x:v>
      </x:c>
      <x:c r="F84" s="10" t="n">
        <x:f>E84-'Dimensões 61'!M3</x:f>
        <x:v>3</x:v>
      </x:c>
    </x:row>
    <x:row r="85">
      <x:c r="A85" s="10" t="s">
        <x:v>134</x:v>
      </x:c>
      <x:c r="B85" s="10" t="s">
        <x:v>89</x:v>
      </x:c>
      <x:c r="C85" s="10" t="s">
        <x:v>90</x:v>
      </x:c>
      <x:c r="D85" s="12" t="n">
        <x:f>(SUM('Dimensões 61'!C4:K4)-'Dimensões 61'!F4)/8</x:f>
        <x:v>77.48130342420671</x:v>
      </x:c>
      <x:c r="E85" s="10" t="n">
        <x:f>1+COUNTIF($D$83:$D$109,"&gt;"&amp;D85)</x:f>
        <x:v>1</x:v>
      </x:c>
      <x:c r="F85" s="10" t="n">
        <x:f>E85-'Dimensões 61'!M4</x:f>
        <x:v>-3</x:v>
      </x:c>
    </x:row>
    <x:row r="86">
      <x:c r="A86" s="10" t="s">
        <x:v>134</x:v>
      </x:c>
      <x:c r="B86" s="10" t="s">
        <x:v>95</x:v>
      </x:c>
      <x:c r="C86" s="10" t="s">
        <x:v>96</x:v>
      </x:c>
      <x:c r="D86" s="12" t="n">
        <x:f>(SUM('Dimensões 61'!C5:K5)-'Dimensões 61'!F5)/8</x:f>
        <x:v>76.04700855365385</x:v>
      </x:c>
      <x:c r="E86" s="10" t="n">
        <x:f>1+COUNTIF($D$83:$D$109,"&gt;"&amp;D86)</x:f>
        <x:v>3</x:v>
      </x:c>
      <x:c r="F86" s="10" t="n">
        <x:f>E86-'Dimensões 61'!M5</x:f>
        <x:v>0</x:v>
      </x:c>
    </x:row>
    <x:row r="87">
      <x:c r="A87" s="10" t="s">
        <x:v>134</x:v>
      </x:c>
      <x:c r="B87" s="10" t="s">
        <x:v>57</x:v>
      </x:c>
      <x:c r="C87" s="10" t="s">
        <x:v>58</x:v>
      </x:c>
      <x:c r="D87" s="12" t="n">
        <x:f>(SUM('Dimensões 61'!C6:K6)-'Dimensões 61'!F6)/8</x:f>
        <x:v>72.64489851057694</x:v>
      </x:c>
      <x:c r="E87" s="10" t="n">
        <x:f>1+COUNTIF($D$83:$D$109,"&gt;"&amp;D87)</x:f>
        <x:v>5</x:v>
      </x:c>
      <x:c r="F87" s="10" t="n">
        <x:f>E87-'Dimensões 61'!M6</x:f>
        <x:v>0</x:v>
      </x:c>
    </x:row>
    <x:row r="88">
      <x:c r="A88" s="10" t="s">
        <x:v>134</x:v>
      </x:c>
      <x:c r="B88" s="10" t="s">
        <x:v>103</x:v>
      </x:c>
      <x:c r="C88" s="10" t="s">
        <x:v>104</x:v>
      </x:c>
      <x:c r="D88" s="12" t="n">
        <x:f>(SUM('Dimensões 61'!C7:K7)-'Dimensões 61'!F7)/8</x:f>
        <x:v>69.44544605427883</x:v>
      </x:c>
      <x:c r="E88" s="10" t="n">
        <x:f>1+COUNTIF($D$83:$D$109,"&gt;"&amp;D88)</x:f>
        <x:v>7</x:v>
      </x:c>
      <x:c r="F88" s="10" t="n">
        <x:f>E88-'Dimensões 61'!M7</x:f>
        <x:v>1</x:v>
      </x:c>
    </x:row>
    <x:row r="89">
      <x:c r="A89" s="10" t="s">
        <x:v>134</x:v>
      </x:c>
      <x:c r="B89" s="10" t="s">
        <x:v>65</x:v>
      </x:c>
      <x:c r="C89" s="10" t="s">
        <x:v>66</x:v>
      </x:c>
      <x:c r="D89" s="12" t="n">
        <x:f>(SUM('Dimensões 61'!C8:K8)-'Dimensões 61'!F8)/8</x:f>
        <x:v>72.53772703528847</x:v>
      </x:c>
      <x:c r="E89" s="10" t="n">
        <x:f>1+COUNTIF($D$83:$D$109,"&gt;"&amp;D89)</x:f>
        <x:v>6</x:v>
      </x:c>
      <x:c r="F89" s="10" t="n">
        <x:f>E89-'Dimensões 61'!M8</x:f>
        <x:v>-1</x:v>
      </x:c>
    </x:row>
    <x:row r="90">
      <x:c r="A90" s="10" t="s">
        <x:v>134</x:v>
      </x:c>
      <x:c r="B90" s="10" t="s">
        <x:v>75</x:v>
      </x:c>
      <x:c r="C90" s="10" t="s">
        <x:v>76</x:v>
      </x:c>
      <x:c r="D90" s="12" t="n">
        <x:f>(SUM('Dimensões 61'!C9:K9)-'Dimensões 61'!F9)/8</x:f>
        <x:v>66.88501603165865</x:v>
      </x:c>
      <x:c r="E90" s="10" t="n">
        <x:f>1+COUNTIF($D$83:$D$109,"&gt;"&amp;D90)</x:f>
        <x:v>9</x:v>
      </x:c>
      <x:c r="F90" s="10" t="n">
        <x:f>E90-'Dimensões 61'!M9</x:f>
        <x:v>0</x:v>
      </x:c>
    </x:row>
    <x:row r="91">
      <x:c r="A91" s="10" t="s">
        <x:v>134</x:v>
      </x:c>
      <x:c r="B91" s="10" t="s">
        <x:v>48</x:v>
      </x:c>
      <x:c r="C91" s="10" t="s">
        <x:v>49</x:v>
      </x:c>
      <x:c r="D91" s="12" t="n">
        <x:f>(SUM('Dimensões 61'!C10:K10)-'Dimensões 61'!F10)/8</x:f>
        <x:v>68.94097222846155</x:v>
      </x:c>
      <x:c r="E91" s="10" t="n">
        <x:f>1+COUNTIF($D$83:$D$109,"&gt;"&amp;D91)</x:f>
        <x:v>8</x:v>
      </x:c>
      <x:c r="F91" s="10" t="n">
        <x:f>E91-'Dimensões 61'!M10</x:f>
        <x:v>0</x:v>
      </x:c>
    </x:row>
    <x:row r="92">
      <x:c r="A92" s="10" t="s">
        <x:v>134</x:v>
      </x:c>
      <x:c r="B92" s="10" t="s">
        <x:v>77</x:v>
      </x:c>
      <x:c r="C92" s="10" t="s">
        <x:v>78</x:v>
      </x:c>
      <x:c r="D92" s="12" t="n">
        <x:f>(SUM('Dimensões 61'!C11:K11)-'Dimensões 61'!F11)/8</x:f>
        <x:v>62.55475427850963</x:v>
      </x:c>
      <x:c r="E92" s="10" t="n">
        <x:f>1+COUNTIF($D$83:$D$109,"&gt;"&amp;D92)</x:f>
        <x:v>10</x:v>
      </x:c>
      <x:c r="F92" s="10" t="n">
        <x:f>E92-'Dimensões 61'!M11</x:f>
        <x:v>0</x:v>
      </x:c>
    </x:row>
    <x:row r="93">
      <x:c r="A93" s="10" t="s">
        <x:v>134</x:v>
      </x:c>
      <x:c r="B93" s="10" t="s">
        <x:v>105</x:v>
      </x:c>
      <x:c r="C93" s="10" t="s">
        <x:v>106</x:v>
      </x:c>
      <x:c r="D93" s="12" t="n">
        <x:f>(SUM('Dimensões 61'!C12:K12)-'Dimensões 61'!F12)/8</x:f>
        <x:v>55.97489316639423</x:v>
      </x:c>
      <x:c r="E93" s="10" t="n">
        <x:f>1+COUNTIF($D$83:$D$109,"&gt;"&amp;D93)</x:f>
        <x:v>11</x:v>
      </x:c>
      <x:c r="F93" s="10" t="n">
        <x:f>E93-'Dimensões 61'!M12</x:f>
        <x:v>0</x:v>
      </x:c>
    </x:row>
    <x:row r="94">
      <x:c r="A94" s="10" t="s">
        <x:v>134</x:v>
      </x:c>
      <x:c r="B94" s="10" t="s">
        <x:v>63</x:v>
      </x:c>
      <x:c r="C94" s="10" t="s">
        <x:v>64</x:v>
      </x:c>
      <x:c r="D94" s="12" t="n">
        <x:f>(SUM('Dimensões 61'!C13:K13)-'Dimensões 61'!F13)/8</x:f>
        <x:v>49.69017094353365</x:v>
      </x:c>
      <x:c r="E94" s="10" t="n">
        <x:f>1+COUNTIF($D$83:$D$109,"&gt;"&amp;D94)</x:f>
        <x:v>12</x:v>
      </x:c>
      <x:c r="F94" s="10" t="n">
        <x:f>E94-'Dimensões 61'!M13</x:f>
        <x:v>0</x:v>
      </x:c>
    </x:row>
    <x:row r="95">
      <x:c r="A95" s="10" t="s">
        <x:v>134</x:v>
      </x:c>
      <x:c r="B95" s="10" t="s">
        <x:v>85</x:v>
      </x:c>
      <x:c r="C95" s="10" t="s">
        <x:v>86</x:v>
      </x:c>
      <x:c r="D95" s="12" t="n">
        <x:f>(SUM('Dimensões 61'!C14:K14)-'Dimensões 61'!F14)/8</x:f>
        <x:v>48.959001073461536</x:v>
      </x:c>
      <x:c r="E95" s="10" t="n">
        <x:f>1+COUNTIF($D$83:$D$109,"&gt;"&amp;D95)</x:f>
        <x:v>13</x:v>
      </x:c>
      <x:c r="F95" s="10" t="n">
        <x:f>E95-'Dimensões 61'!M14</x:f>
        <x:v>0</x:v>
      </x:c>
    </x:row>
    <x:row r="96">
      <x:c r="A96" s="10" t="s">
        <x:v>134</x:v>
      </x:c>
      <x:c r="B96" s="10" t="s">
        <x:v>73</x:v>
      </x:c>
      <x:c r="C96" s="10" t="s">
        <x:v>74</x:v>
      </x:c>
      <x:c r="D96" s="12" t="n">
        <x:f>(SUM('Dimensões 61'!C15:K15)-'Dimensões 61'!F15)/8</x:f>
        <x:v>45.53619124362981</x:v>
      </x:c>
      <x:c r="E96" s="10" t="n">
        <x:f>1+COUNTIF($D$83:$D$109,"&gt;"&amp;D96)</x:f>
        <x:v>14</x:v>
      </x:c>
      <x:c r="F96" s="10" t="n">
        <x:f>E96-'Dimensões 61'!M15</x:f>
        <x:v>0</x:v>
      </x:c>
    </x:row>
    <x:row r="97">
      <x:c r="A97" s="10" t="s">
        <x:v>134</x:v>
      </x:c>
      <x:c r="B97" s="10" t="s">
        <x:v>69</x:v>
      </x:c>
      <x:c r="C97" s="10" t="s">
        <x:v>70</x:v>
      </x:c>
      <x:c r="D97" s="12" t="n">
        <x:f>(SUM('Dimensões 61'!C16:K16)-'Dimensões 61'!F16)/8</x:f>
        <x:v>41.75647703584135</x:v>
      </x:c>
      <x:c r="E97" s="10" t="n">
        <x:f>1+COUNTIF($D$83:$D$109,"&gt;"&amp;D97)</x:f>
        <x:v>17</x:v>
      </x:c>
      <x:c r="F97" s="10" t="n">
        <x:f>E97-'Dimensões 61'!M16</x:f>
        <x:v>2</x:v>
      </x:c>
    </x:row>
    <x:row r="98">
      <x:c r="A98" s="10" t="s">
        <x:v>134</x:v>
      </x:c>
      <x:c r="B98" s="10" t="s">
        <x:v>61</x:v>
      </x:c>
      <x:c r="C98" s="10" t="s">
        <x:v>62</x:v>
      </x:c>
      <x:c r="D98" s="12" t="n">
        <x:f>(SUM('Dimensões 61'!C17:K17)-'Dimensões 61'!F17)/8</x:f>
        <x:v>45.34788996189904</x:v>
      </x:c>
      <x:c r="E98" s="10" t="n">
        <x:f>1+COUNTIF($D$83:$D$109,"&gt;"&amp;D98)</x:f>
        <x:v>15</x:v>
      </x:c>
      <x:c r="F98" s="10" t="n">
        <x:f>E98-'Dimensões 61'!M17</x:f>
        <x:v>-1</x:v>
      </x:c>
    </x:row>
    <x:row r="99">
      <x:c r="A99" s="10" t="s">
        <x:v>134</x:v>
      </x:c>
      <x:c r="B99" s="10" t="s">
        <x:v>93</x:v>
      </x:c>
      <x:c r="C99" s="10" t="s">
        <x:v>94</x:v>
      </x:c>
      <x:c r="D99" s="12" t="n">
        <x:f>(SUM('Dimensões 61'!C18:K18)-'Dimensões 61'!F18)/8</x:f>
        <x:v>44.10456731223559</x:v>
      </x:c>
      <x:c r="E99" s="10" t="n">
        <x:f>1+COUNTIF($D$83:$D$109,"&gt;"&amp;D99)</x:f>
        <x:v>16</x:v>
      </x:c>
      <x:c r="F99" s="10" t="n">
        <x:f>E99-'Dimensões 61'!M18</x:f>
        <x:v>-2</x:v>
      </x:c>
    </x:row>
    <x:row r="100">
      <x:c r="A100" s="10" t="s">
        <x:v>134</x:v>
      </x:c>
      <x:c r="B100" s="10" t="s">
        <x:v>97</x:v>
      </x:c>
      <x:c r="C100" s="10" t="s">
        <x:v>98</x:v>
      </x:c>
      <x:c r="D100" s="12" t="n">
        <x:f>(SUM('Dimensões 61'!C19:K19)-'Dimensões 61'!F19)/8</x:f>
        <x:v>40.815972224639424</x:v>
      </x:c>
      <x:c r="E100" s="10" t="n">
        <x:f>1+COUNTIF($D$83:$D$109,"&gt;"&amp;D100)</x:f>
        <x:v>19</x:v>
      </x:c>
      <x:c r="F100" s="10" t="n">
        <x:f>E100-'Dimensões 61'!M19</x:f>
        <x:v>2</x:v>
      </x:c>
    </x:row>
    <x:row r="101">
      <x:c r="A101" s="10" t="s">
        <x:v>134</x:v>
      </x:c>
      <x:c r="B101" s="10" t="s">
        <x:v>107</x:v>
      </x:c>
      <x:c r="C101" s="10" t="s">
        <x:v>108</x:v>
      </x:c>
      <x:c r="D101" s="12" t="n">
        <x:f>(SUM('Dimensões 61'!C20:K20)-'Dimensões 61'!F20)/8</x:f>
        <x:v>40.87940705317308</x:v>
      </x:c>
      <x:c r="E101" s="10" t="n">
        <x:f>1+COUNTIF($D$83:$D$109,"&gt;"&amp;D101)</x:f>
        <x:v>18</x:v>
      </x:c>
      <x:c r="F101" s="10" t="n">
        <x:f>E101-'Dimensões 61'!M20</x:f>
        <x:v>-1</x:v>
      </x:c>
    </x:row>
    <x:row r="102">
      <x:c r="A102" s="10" t="s">
        <x:v>134</x:v>
      </x:c>
      <x:c r="B102" s="10" t="s">
        <x:v>87</x:v>
      </x:c>
      <x:c r="C102" s="10" t="s">
        <x:v>88</x:v>
      </x:c>
      <x:c r="D102" s="12" t="n">
        <x:f>(SUM('Dimensões 61'!C21:K21)-'Dimensões 61'!F21)/8</x:f>
        <x:v>35.04974626427885</x:v>
      </x:c>
      <x:c r="E102" s="10" t="n">
        <x:f>1+COUNTIF($D$83:$D$109,"&gt;"&amp;D102)</x:f>
        <x:v>20</x:v>
      </x:c>
      <x:c r="F102" s="10" t="n">
        <x:f>E102-'Dimensões 61'!M21</x:f>
        <x:v>0</x:v>
      </x:c>
    </x:row>
    <x:row r="103">
      <x:c r="A103" s="10" t="s">
        <x:v>134</x:v>
      </x:c>
      <x:c r="B103" s="10" t="s">
        <x:v>99</x:v>
      </x:c>
      <x:c r="C103" s="10" t="s">
        <x:v>100</x:v>
      </x:c>
      <x:c r="D103" s="12" t="n">
        <x:f>(SUM('Dimensões 61'!C22:K22)-'Dimensões 61'!F22)/8</x:f>
        <x:v>34.60236378665865</x:v>
      </x:c>
      <x:c r="E103" s="10" t="n">
        <x:f>1+COUNTIF($D$83:$D$109,"&gt;"&amp;D103)</x:f>
        <x:v>21</x:v>
      </x:c>
      <x:c r="F103" s="10" t="n">
        <x:f>E103-'Dimensões 61'!M22</x:f>
        <x:v>0</x:v>
      </x:c>
    </x:row>
    <x:row r="104">
      <x:c r="A104" s="10" t="s">
        <x:v>134</x:v>
      </x:c>
      <x:c r="B104" s="10" t="s">
        <x:v>81</x:v>
      </x:c>
      <x:c r="C104" s="10" t="s">
        <x:v>82</x:v>
      </x:c>
      <x:c r="D104" s="12" t="n">
        <x:f>(SUM('Dimensões 61'!C23:K23)-'Dimensões 61'!F23)/8</x:f>
        <x:v>30.239716883125</x:v>
      </x:c>
      <x:c r="E104" s="10" t="n">
        <x:f>1+COUNTIF($D$83:$D$109,"&gt;"&amp;D104)</x:f>
        <x:v>23</x:v>
      </x:c>
      <x:c r="F104" s="10" t="n">
        <x:f>E104-'Dimensões 61'!M23</x:f>
        <x:v>1</x:v>
      </x:c>
    </x:row>
    <x:row r="105">
      <x:c r="A105" s="10" t="s">
        <x:v>134</x:v>
      </x:c>
      <x:c r="B105" s="10" t="s">
        <x:v>79</x:v>
      </x:c>
      <x:c r="C105" s="10" t="s">
        <x:v>80</x:v>
      </x:c>
      <x:c r="D105" s="12" t="n">
        <x:f>(SUM('Dimensões 61'!C24:K24)-'Dimensões 61'!F24)/8</x:f>
        <x:v>29.697849895817303</x:v>
      </x:c>
      <x:c r="E105" s="10" t="n">
        <x:f>1+COUNTIF($D$83:$D$109,"&gt;"&amp;D105)</x:f>
        <x:v>24</x:v>
      </x:c>
      <x:c r="F105" s="10" t="n">
        <x:f>E105-'Dimensões 61'!M24</x:f>
        <x:v>1</x:v>
      </x:c>
    </x:row>
    <x:row r="106">
      <x:c r="A106" s="10" t="s">
        <x:v>134</x:v>
      </x:c>
      <x:c r="B106" s="10" t="s">
        <x:v>101</x:v>
      </x:c>
      <x:c r="C106" s="10" t="s">
        <x:v>102</x:v>
      </x:c>
      <x:c r="D106" s="12" t="n">
        <x:f>(SUM('Dimensões 61'!C25:K25)-'Dimensões 61'!F25)/8</x:f>
        <x:v>32.352430556754804</x:v>
      </x:c>
      <x:c r="E106" s="10" t="n">
        <x:f>1+COUNTIF($D$83:$D$109,"&gt;"&amp;D106)</x:f>
        <x:v>22</x:v>
      </x:c>
      <x:c r="F106" s="10" t="n">
        <x:f>E106-'Dimensões 61'!M25</x:f>
        <x:v>-2</x:v>
      </x:c>
    </x:row>
    <x:row r="107">
      <x:c r="A107" s="10" t="s">
        <x:v>134</x:v>
      </x:c>
      <x:c r="B107" s="10" t="s">
        <x:v>91</x:v>
      </x:c>
      <x:c r="C107" s="10" t="s">
        <x:v>92</x:v>
      </x:c>
      <x:c r="D107" s="12" t="n">
        <x:f>(SUM('Dimensões 61'!C26:K26)-'Dimensões 61'!F26)/8</x:f>
        <x:v>23.145032053125004</x:v>
      </x:c>
      <x:c r="E107" s="10" t="n">
        <x:f>1+COUNTIF($D$83:$D$109,"&gt;"&amp;D107)</x:f>
        <x:v>25</x:v>
      </x:c>
      <x:c r="F107" s="10" t="n">
        <x:f>E107-'Dimensões 61'!M26</x:f>
        <x:v>0</x:v>
      </x:c>
    </x:row>
    <x:row r="108">
      <x:c r="A108" s="10" t="s">
        <x:v>134</x:v>
      </x:c>
      <x:c r="B108" s="10" t="s">
        <x:v>71</x:v>
      </x:c>
      <x:c r="C108" s="10" t="s">
        <x:v>72</x:v>
      </x:c>
      <x:c r="D108" s="12" t="n">
        <x:f>(SUM('Dimensões 61'!C27:K27)-'Dimensões 61'!F27)/8</x:f>
        <x:v>20.451388892307694</x:v>
      </x:c>
      <x:c r="E108" s="10" t="n">
        <x:f>1+COUNTIF($D$83:$D$109,"&gt;"&amp;D108)</x:f>
        <x:v>26</x:v>
      </x:c>
      <x:c r="F108" s="10" t="n">
        <x:f>E108-'Dimensões 61'!M27</x:f>
        <x:v>0</x:v>
      </x:c>
    </x:row>
    <x:row r="109">
      <x:c r="A109" s="10" t="s">
        <x:v>134</x:v>
      </x:c>
      <x:c r="B109" s="10" t="s">
        <x:v>59</x:v>
      </x:c>
      <x:c r="C109" s="10" t="s">
        <x:v>60</x:v>
      </x:c>
      <x:c r="D109" s="12" t="n">
        <x:f>(SUM('Dimensões 61'!C28:K28)-'Dimensões 61'!F28)/8</x:f>
        <x:v>13.50961538639423</x:v>
      </x:c>
      <x:c r="E109" s="10" t="n">
        <x:f>1+COUNTIF($D$83:$D$109,"&gt;"&amp;D109)</x:f>
        <x:v>27</x:v>
      </x:c>
      <x:c r="F109" s="10" t="n">
        <x:f>E109-'Dimensões 61'!M28</x:f>
        <x:v>0</x:v>
      </x:c>
    </x:row>
    <x:row r="110">
      <x:c r="A110" s="10" t="s">
        <x:v>165</x:v>
      </x:c>
      <x:c r="B110" s="10" t="s">
        <x:v>67</x:v>
      </x:c>
      <x:c r="C110" s="10" t="s">
        <x:v>68</x:v>
      </x:c>
      <x:c r="D110" s="12" t="n">
        <x:f>(SUM('Dimensões 61'!C2:K2)-'Dimensões 61'!G2)/8</x:f>
        <x:v>75.04073183697116</x:v>
      </x:c>
      <x:c r="E110" s="10" t="n">
        <x:f>1+COUNTIF($D$110:$D$136,"&gt;"&amp;D110)</x:f>
        <x:v>3</x:v>
      </x:c>
      <x:c r="F110" s="10" t="n">
        <x:f>E110-'Dimensões 61'!M2</x:f>
        <x:v>1</x:v>
      </x:c>
    </x:row>
    <x:row r="111">
      <x:c r="A111" s="10" t="s">
        <x:v>165</x:v>
      </x:c>
      <x:c r="B111" s="10" t="s">
        <x:v>83</x:v>
      </x:c>
      <x:c r="C111" s="10" t="s">
        <x:v>84</x:v>
      </x:c>
      <x:c r="D111" s="12" t="n">
        <x:f>(SUM('Dimensões 61'!C3:K3)-'Dimensões 61'!G3)/8</x:f>
        <x:v>77.66960469961538</x:v>
      </x:c>
      <x:c r="E111" s="10" t="n">
        <x:f>1+COUNTIF($D$110:$D$136,"&gt;"&amp;D111)</x:f>
        <x:v>1</x:v>
      </x:c>
      <x:c r="F111" s="10" t="n">
        <x:f>E111-'Dimensões 61'!M3</x:f>
        <x:v>0</x:v>
      </x:c>
    </x:row>
    <x:row r="112">
      <x:c r="A112" s="10" t="s">
        <x:v>165</x:v>
      </x:c>
      <x:c r="B112" s="10" t="s">
        <x:v>89</x:v>
      </x:c>
      <x:c r="C112" s="10" t="s">
        <x:v>90</x:v>
      </x:c>
      <x:c r="D112" s="12" t="n">
        <x:f>(SUM('Dimensões 61'!C4:K4)-'Dimensões 61'!G4)/8</x:f>
        <x:v>75.33787393086537</x:v>
      </x:c>
      <x:c r="E112" s="10" t="n">
        <x:f>1+COUNTIF($D$110:$D$136,"&gt;"&amp;D112)</x:f>
        <x:v>2</x:v>
      </x:c>
      <x:c r="F112" s="10" t="n">
        <x:f>E112-'Dimensões 61'!M4</x:f>
        <x:v>-2</x:v>
      </x:c>
    </x:row>
    <x:row r="113">
      <x:c r="A113" s="10" t="s">
        <x:v>165</x:v>
      </x:c>
      <x:c r="B113" s="10" t="s">
        <x:v>95</x:v>
      </x:c>
      <x:c r="C113" s="10" t="s">
        <x:v>96</x:v>
      </x:c>
      <x:c r="D113" s="12" t="n">
        <x:f>(SUM('Dimensões 61'!C5:K5)-'Dimensões 61'!G5)/8</x:f>
        <x:v>74.9292200848798</x:v>
      </x:c>
      <x:c r="E113" s="10" t="n">
        <x:f>1+COUNTIF($D$110:$D$136,"&gt;"&amp;D113)</x:f>
        <x:v>4</x:v>
      </x:c>
      <x:c r="F113" s="10" t="n">
        <x:f>E113-'Dimensões 61'!M5</x:f>
        <x:v>1</x:v>
      </x:c>
    </x:row>
    <x:row r="114">
      <x:c r="A114" s="10" t="s">
        <x:v>165</x:v>
      </x:c>
      <x:c r="B114" s="10" t="s">
        <x:v>57</x:v>
      </x:c>
      <x:c r="C114" s="10" t="s">
        <x:v>58</x:v>
      </x:c>
      <x:c r="D114" s="12" t="n">
        <x:f>(SUM('Dimensões 61'!C6:K6)-'Dimensões 61'!G6)/8</x:f>
        <x:v>72.31236645221155</x:v>
      </x:c>
      <x:c r="E114" s="10" t="n">
        <x:f>1+COUNTIF($D$110:$D$136,"&gt;"&amp;D114)</x:f>
        <x:v>5</x:v>
      </x:c>
      <x:c r="F114" s="10" t="n">
        <x:f>E114-'Dimensões 61'!M6</x:f>
        <x:v>0</x:v>
      </x:c>
    </x:row>
    <x:row r="115">
      <x:c r="A115" s="10" t="s">
        <x:v>165</x:v>
      </x:c>
      <x:c r="B115" s="10" t="s">
        <x:v>103</x:v>
      </x:c>
      <x:c r="C115" s="10" t="s">
        <x:v>104</x:v>
      </x:c>
      <x:c r="D115" s="12" t="n">
        <x:f>(SUM('Dimensões 61'!C7:K7)-'Dimensões 61'!G7)/8</x:f>
        <x:v>68.52797809747595</x:v>
      </x:c>
      <x:c r="E115" s="10" t="n">
        <x:f>1+COUNTIF($D$110:$D$136,"&gt;"&amp;D115)</x:f>
        <x:v>7</x:v>
      </x:c>
      <x:c r="F115" s="10" t="n">
        <x:f>E115-'Dimensões 61'!M7</x:f>
        <x:v>1</x:v>
      </x:c>
    </x:row>
    <x:row r="116">
      <x:c r="A116" s="10" t="s">
        <x:v>165</x:v>
      </x:c>
      <x:c r="B116" s="10" t="s">
        <x:v>65</x:v>
      </x:c>
      <x:c r="C116" s="10" t="s">
        <x:v>66</x:v>
      </x:c>
      <x:c r="D116" s="12" t="n">
        <x:f>(SUM('Dimensões 61'!C8:K8)-'Dimensões 61'!G8)/8</x:f>
        <x:v>69.39937232836539</x:v>
      </x:c>
      <x:c r="E116" s="10" t="n">
        <x:f>1+COUNTIF($D$110:$D$136,"&gt;"&amp;D116)</x:f>
        <x:v>6</x:v>
      </x:c>
      <x:c r="F116" s="10" t="n">
        <x:f>E116-'Dimensões 61'!M8</x:f>
        <x:v>-1</x:v>
      </x:c>
    </x:row>
    <x:row r="117">
      <x:c r="A117" s="10" t="s">
        <x:v>165</x:v>
      </x:c>
      <x:c r="B117" s="10" t="s">
        <x:v>75</x:v>
      </x:c>
      <x:c r="C117" s="10" t="s">
        <x:v>76</x:v>
      </x:c>
      <x:c r="D117" s="12" t="n">
        <x:f>(SUM('Dimensões 61'!C9:K9)-'Dimensões 61'!G9)/8</x:f>
        <x:v>66.39489850298077</x:v>
      </x:c>
      <x:c r="E117" s="10" t="n">
        <x:f>1+COUNTIF($D$110:$D$136,"&gt;"&amp;D117)</x:f>
        <x:v>9</x:v>
      </x:c>
      <x:c r="F117" s="10" t="n">
        <x:f>E117-'Dimensões 61'!M9</x:f>
        <x:v>0</x:v>
      </x:c>
    </x:row>
    <x:row r="118">
      <x:c r="A118" s="10" t="s">
        <x:v>165</x:v>
      </x:c>
      <x:c r="B118" s="10" t="s">
        <x:v>48</x:v>
      </x:c>
      <x:c r="C118" s="10" t="s">
        <x:v>49</x:v>
      </x:c>
      <x:c r="D118" s="12" t="n">
        <x:f>(SUM('Dimensões 61'!C10:K10)-'Dimensões 61'!G10)/8</x:f>
        <x:v>68.03418803377406</x:v>
      </x:c>
      <x:c r="E118" s="10" t="n">
        <x:f>1+COUNTIF($D$110:$D$136,"&gt;"&amp;D118)</x:f>
        <x:v>8</x:v>
      </x:c>
      <x:c r="F118" s="10" t="n">
        <x:f>E118-'Dimensões 61'!M10</x:f>
        <x:v>0</x:v>
      </x:c>
    </x:row>
    <x:row r="119">
      <x:c r="A119" s="10" t="s">
        <x:v>165</x:v>
      </x:c>
      <x:c r="B119" s="10" t="s">
        <x:v>77</x:v>
      </x:c>
      <x:c r="C119" s="10" t="s">
        <x:v>78</x:v>
      </x:c>
      <x:c r="D119" s="12" t="n">
        <x:f>(SUM('Dimensões 61'!C11:K11)-'Dimensões 61'!G11)/8</x:f>
        <x:v>62.62686965757213</x:v>
      </x:c>
      <x:c r="E119" s="10" t="n">
        <x:f>1+COUNTIF($D$110:$D$136,"&gt;"&amp;D119)</x:f>
        <x:v>10</x:v>
      </x:c>
      <x:c r="F119" s="10" t="n">
        <x:f>E119-'Dimensões 61'!M11</x:f>
        <x:v>0</x:v>
      </x:c>
    </x:row>
    <x:row r="120">
      <x:c r="A120" s="10" t="s">
        <x:v>165</x:v>
      </x:c>
      <x:c r="B120" s="10" t="s">
        <x:v>105</x:v>
      </x:c>
      <x:c r="C120" s="10" t="s">
        <x:v>106</x:v>
      </x:c>
      <x:c r="D120" s="12" t="n">
        <x:f>(SUM('Dimensões 61'!C12:K12)-'Dimensões 61'!G12)/8</x:f>
        <x:v>56.121127136153845</x:v>
      </x:c>
      <x:c r="E120" s="10" t="n">
        <x:f>1+COUNTIF($D$110:$D$136,"&gt;"&amp;D120)</x:f>
        <x:v>11</x:v>
      </x:c>
      <x:c r="F120" s="10" t="n">
        <x:f>E120-'Dimensões 61'!M12</x:f>
        <x:v>0</x:v>
      </x:c>
    </x:row>
    <x:row r="121">
      <x:c r="A121" s="10" t="s">
        <x:v>165</x:v>
      </x:c>
      <x:c r="B121" s="10" t="s">
        <x:v>63</x:v>
      </x:c>
      <x:c r="C121" s="10" t="s">
        <x:v>64</x:v>
      </x:c>
      <x:c r="D121" s="12" t="n">
        <x:f>(SUM('Dimensões 61'!C13:K13)-'Dimensões 61'!G13)/8</x:f>
        <x:v>51.985844016201916</x:v>
      </x:c>
      <x:c r="E121" s="10" t="n">
        <x:f>1+COUNTIF($D$110:$D$136,"&gt;"&amp;D121)</x:f>
        <x:v>12</x:v>
      </x:c>
      <x:c r="F121" s="10" t="n">
        <x:f>E121-'Dimensões 61'!M13</x:f>
        <x:v>0</x:v>
      </x:c>
    </x:row>
    <x:row r="122">
      <x:c r="A122" s="10" t="s">
        <x:v>165</x:v>
      </x:c>
      <x:c r="B122" s="10" t="s">
        <x:v>85</x:v>
      </x:c>
      <x:c r="C122" s="10" t="s">
        <x:v>86</x:v>
      </x:c>
      <x:c r="D122" s="12" t="n">
        <x:f>(SUM('Dimensões 61'!C14:K14)-'Dimensões 61'!G14)/8</x:f>
        <x:v>47.71834935908653</x:v>
      </x:c>
      <x:c r="E122" s="10" t="n">
        <x:f>1+COUNTIF($D$110:$D$136,"&gt;"&amp;D122)</x:f>
        <x:v>13</x:v>
      </x:c>
      <x:c r="F122" s="10" t="n">
        <x:f>E122-'Dimensões 61'!M14</x:f>
        <x:v>0</x:v>
      </x:c>
    </x:row>
    <x:row r="123">
      <x:c r="A123" s="10" t="s">
        <x:v>165</x:v>
      </x:c>
      <x:c r="B123" s="10" t="s">
        <x:v>73</x:v>
      </x:c>
      <x:c r="C123" s="10" t="s">
        <x:v>74</x:v>
      </x:c>
      <x:c r="D123" s="12" t="n">
        <x:f>(SUM('Dimensões 61'!C15:K15)-'Dimensões 61'!G15)/8</x:f>
        <x:v>44.672809828677885</x:v>
      </x:c>
      <x:c r="E123" s="10" t="n">
        <x:f>1+COUNTIF($D$110:$D$136,"&gt;"&amp;D123)</x:f>
        <x:v>15</x:v>
      </x:c>
      <x:c r="F123" s="10" t="n">
        <x:f>E123-'Dimensões 61'!M15</x:f>
        <x:v>1</x:v>
      </x:c>
    </x:row>
    <x:row r="124">
      <x:c r="A124" s="10" t="s">
        <x:v>165</x:v>
      </x:c>
      <x:c r="B124" s="10" t="s">
        <x:v>69</x:v>
      </x:c>
      <x:c r="C124" s="10" t="s">
        <x:v>70</x:v>
      </x:c>
      <x:c r="D124" s="12" t="n">
        <x:f>(SUM('Dimensões 61'!C16:K16)-'Dimensões 61'!G16)/8</x:f>
        <x:v>42.193175746826924</x:v>
      </x:c>
      <x:c r="E124" s="10" t="n">
        <x:f>1+COUNTIF($D$110:$D$136,"&gt;"&amp;D124)</x:f>
        <x:v>19</x:v>
      </x:c>
      <x:c r="F124" s="10" t="n">
        <x:f>E124-'Dimensões 61'!M16</x:f>
        <x:v>4</x:v>
      </x:c>
    </x:row>
    <x:row r="125">
      <x:c r="A125" s="10" t="s">
        <x:v>165</x:v>
      </x:c>
      <x:c r="B125" s="10" t="s">
        <x:v>61</x:v>
      </x:c>
      <x:c r="C125" s="10" t="s">
        <x:v>62</x:v>
      </x:c>
      <x:c r="D125" s="12" t="n">
        <x:f>(SUM('Dimensões 61'!C17:K17)-'Dimensões 61'!G17)/8</x:f>
        <x:v>42.7016559823077</x:v>
      </x:c>
      <x:c r="E125" s="10" t="n">
        <x:f>1+COUNTIF($D$110:$D$136,"&gt;"&amp;D125)</x:f>
        <x:v>17</x:v>
      </x:c>
      <x:c r="F125" s="10" t="n">
        <x:f>E125-'Dimensões 61'!M17</x:f>
        <x:v>1</x:v>
      </x:c>
    </x:row>
    <x:row r="126">
      <x:c r="A126" s="10" t="s">
        <x:v>165</x:v>
      </x:c>
      <x:c r="B126" s="10" t="s">
        <x:v>93</x:v>
      </x:c>
      <x:c r="C126" s="10" t="s">
        <x:v>94</x:v>
      </x:c>
      <x:c r="D126" s="12" t="n">
        <x:f>(SUM('Dimensões 61'!C18:K18)-'Dimensões 61'!G18)/8</x:f>
        <x:v>42.41853632420674</x:v>
      </x:c>
      <x:c r="E126" s="10" t="n">
        <x:f>1+COUNTIF($D$110:$D$136,"&gt;"&amp;D126)</x:f>
        <x:v>18</x:v>
      </x:c>
      <x:c r="F126" s="10" t="n">
        <x:f>E126-'Dimensões 61'!M18</x:f>
        <x:v>0</x:v>
      </x:c>
    </x:row>
    <x:row r="127">
      <x:c r="A127" s="10" t="s">
        <x:v>165</x:v>
      </x:c>
      <x:c r="B127" s="10" t="s">
        <x:v>97</x:v>
      </x:c>
      <x:c r="C127" s="10" t="s">
        <x:v>98</x:v>
      </x:c>
      <x:c r="D127" s="12" t="n">
        <x:f>(SUM('Dimensões 61'!C19:K19)-'Dimensões 61'!G19)/8</x:f>
        <x:v>45.63701922971154</x:v>
      </x:c>
      <x:c r="E127" s="10" t="n">
        <x:f>1+COUNTIF($D$110:$D$136,"&gt;"&amp;D127)</x:f>
        <x:v>14</x:v>
      </x:c>
      <x:c r="F127" s="10" t="n">
        <x:f>E127-'Dimensões 61'!M19</x:f>
        <x:v>-3</x:v>
      </x:c>
    </x:row>
    <x:row r="128">
      <x:c r="A128" s="10" t="s">
        <x:v>165</x:v>
      </x:c>
      <x:c r="B128" s="10" t="s">
        <x:v>107</x:v>
      </x:c>
      <x:c r="C128" s="10" t="s">
        <x:v>108</x:v>
      </x:c>
      <x:c r="D128" s="12" t="n">
        <x:f>(SUM('Dimensões 61'!C20:K20)-'Dimensões 61'!G20)/8</x:f>
        <x:v>43.18709935834136</x:v>
      </x:c>
      <x:c r="E128" s="10" t="n">
        <x:f>1+COUNTIF($D$110:$D$136,"&gt;"&amp;D128)</x:f>
        <x:v>16</x:v>
      </x:c>
      <x:c r="F128" s="10" t="n">
        <x:f>E128-'Dimensões 61'!M20</x:f>
        <x:v>-3</x:v>
      </x:c>
    </x:row>
    <x:row r="129">
      <x:c r="A129" s="10" t="s">
        <x:v>165</x:v>
      </x:c>
      <x:c r="B129" s="10" t="s">
        <x:v>87</x:v>
      </x:c>
      <x:c r="C129" s="10" t="s">
        <x:v>88</x:v>
      </x:c>
      <x:c r="D129" s="12" t="n">
        <x:f>(SUM('Dimensões 61'!C21:K21)-'Dimensões 61'!G21)/8</x:f>
        <x:v>38.205462071346155</x:v>
      </x:c>
      <x:c r="E129" s="10" t="n">
        <x:f>1+COUNTIF($D$110:$D$136,"&gt;"&amp;D129)</x:f>
        <x:v>20</x:v>
      </x:c>
      <x:c r="F129" s="10" t="n">
        <x:f>E129-'Dimensões 61'!M21</x:f>
        <x:v>0</x:v>
      </x:c>
    </x:row>
    <x:row r="130">
      <x:c r="A130" s="10" t="s">
        <x:v>165</x:v>
      </x:c>
      <x:c r="B130" s="10" t="s">
        <x:v>99</x:v>
      </x:c>
      <x:c r="C130" s="10" t="s">
        <x:v>100</x:v>
      </x:c>
      <x:c r="D130" s="12" t="n">
        <x:f>(SUM('Dimensões 61'!C22:K22)-'Dimensões 61'!G22)/8</x:f>
        <x:v>33.78038194411057</x:v>
      </x:c>
      <x:c r="E130" s="10" t="n">
        <x:f>1+COUNTIF($D$110:$D$136,"&gt;"&amp;D130)</x:f>
        <x:v>21</x:v>
      </x:c>
      <x:c r="F130" s="10" t="n">
        <x:f>E130-'Dimensões 61'!M22</x:f>
        <x:v>0</x:v>
      </x:c>
    </x:row>
    <x:row r="131">
      <x:c r="A131" s="10" t="s">
        <x:v>165</x:v>
      </x:c>
      <x:c r="B131" s="10" t="s">
        <x:v>81</x:v>
      </x:c>
      <x:c r="C131" s="10" t="s">
        <x:v>82</x:v>
      </x:c>
      <x:c r="D131" s="12" t="n">
        <x:f>(SUM('Dimensões 61'!C23:K23)-'Dimensões 61'!G23)/8</x:f>
        <x:v>30.522836537932694</x:v>
      </x:c>
      <x:c r="E131" s="10" t="n">
        <x:f>1+COUNTIF($D$110:$D$136,"&gt;"&amp;D131)</x:f>
        <x:v>24</x:v>
      </x:c>
      <x:c r="F131" s="10" t="n">
        <x:f>E131-'Dimensões 61'!M23</x:f>
        <x:v>2</x:v>
      </x:c>
    </x:row>
    <x:row r="132">
      <x:c r="A132" s="10" t="s">
        <x:v>165</x:v>
      </x:c>
      <x:c r="B132" s="10" t="s">
        <x:v>79</x:v>
      </x:c>
      <x:c r="C132" s="10" t="s">
        <x:v>80</x:v>
      </x:c>
      <x:c r="D132" s="12" t="n">
        <x:f>(SUM('Dimensões 61'!C24:K24)-'Dimensões 61'!G24)/8</x:f>
        <x:v>31.132144764663458</x:v>
      </x:c>
      <x:c r="E132" s="10" t="n">
        <x:f>1+COUNTIF($D$110:$D$136,"&gt;"&amp;D132)</x:f>
        <x:v>23</x:v>
      </x:c>
      <x:c r="F132" s="10" t="n">
        <x:f>E132-'Dimensões 61'!M24</x:f>
        <x:v>0</x:v>
      </x:c>
    </x:row>
    <x:row r="133">
      <x:c r="A133" s="10" t="s">
        <x:v>165</x:v>
      </x:c>
      <x:c r="B133" s="10" t="s">
        <x:v>101</x:v>
      </x:c>
      <x:c r="C133" s="10" t="s">
        <x:v>102</x:v>
      </x:c>
      <x:c r="D133" s="12" t="n">
        <x:f>(SUM('Dimensões 61'!C25:K25)-'Dimensões 61'!G25)/8</x:f>
        <x:v>31.615251068605765</x:v>
      </x:c>
      <x:c r="E133" s="10" t="n">
        <x:f>1+COUNTIF($D$110:$D$136,"&gt;"&amp;D133)</x:f>
        <x:v>22</x:v>
      </x:c>
      <x:c r="F133" s="10" t="n">
        <x:f>E133-'Dimensões 61'!M25</x:f>
        <x:v>-2</x:v>
      </x:c>
    </x:row>
    <x:row r="134">
      <x:c r="A134" s="10" t="s">
        <x:v>165</x:v>
      </x:c>
      <x:c r="B134" s="10" t="s">
        <x:v>91</x:v>
      </x:c>
      <x:c r="C134" s="10" t="s">
        <x:v>92</x:v>
      </x:c>
      <x:c r="D134" s="12" t="n">
        <x:f>(SUM('Dimensões 61'!C26:K26)-'Dimensões 61'!G26)/8</x:f>
        <x:v>25.405982905552886</x:v>
      </x:c>
      <x:c r="E134" s="10" t="n">
        <x:f>1+COUNTIF($D$110:$D$136,"&gt;"&amp;D134)</x:f>
        <x:v>25</x:v>
      </x:c>
      <x:c r="F134" s="10" t="n">
        <x:f>E134-'Dimensões 61'!M26</x:f>
        <x:v>0</x:v>
      </x:c>
    </x:row>
    <x:row r="135">
      <x:c r="A135" s="10" t="s">
        <x:v>165</x:v>
      </x:c>
      <x:c r="B135" s="10" t="s">
        <x:v>71</x:v>
      </x:c>
      <x:c r="C135" s="10" t="s">
        <x:v>72</x:v>
      </x:c>
      <x:c r="D135" s="12" t="n">
        <x:f>(SUM('Dimensões 61'!C27:K27)-'Dimensões 61'!G27)/8</x:f>
        <x:v>18.967681623389424</x:v>
      </x:c>
      <x:c r="E135" s="10" t="n">
        <x:f>1+COUNTIF($D$110:$D$136,"&gt;"&amp;D135)</x:f>
        <x:v>26</x:v>
      </x:c>
      <x:c r="F135" s="10" t="n">
        <x:f>E135-'Dimensões 61'!M27</x:f>
        <x:v>0</x:v>
      </x:c>
    </x:row>
    <x:row r="136">
      <x:c r="A136" s="10" t="s">
        <x:v>165</x:v>
      </x:c>
      <x:c r="B136" s="10" t="s">
        <x:v>59</x:v>
      </x:c>
      <x:c r="C136" s="10" t="s">
        <x:v>60</x:v>
      </x:c>
      <x:c r="D136" s="12" t="n">
        <x:f>(SUM('Dimensões 61'!C28:K28)-'Dimensões 61'!G28)/8</x:f>
        <x:v>13.461538461298078</x:v>
      </x:c>
      <x:c r="E136" s="10" t="n">
        <x:f>1+COUNTIF($D$110:$D$136,"&gt;"&amp;D136)</x:f>
        <x:v>27</x:v>
      </x:c>
      <x:c r="F136" s="10" t="n">
        <x:f>E136-'Dimensões 61'!M28</x:f>
        <x:v>0</x:v>
      </x:c>
    </x:row>
    <x:row r="137">
      <x:c r="A137" s="10" t="s">
        <x:v>236</x:v>
      </x:c>
      <x:c r="B137" s="10" t="s">
        <x:v>67</x:v>
      </x:c>
      <x:c r="C137" s="10" t="s">
        <x:v>68</x:v>
      </x:c>
      <x:c r="D137" s="12" t="n">
        <x:f>(SUM('Dimensões 61'!C2:K2)-'Dimensões 61'!H2)/8</x:f>
        <x:v>75.8480235103125</x:v>
      </x:c>
      <x:c r="E137" s="10" t="n">
        <x:f>1+COUNTIF($D$137:$D$163,"&gt;"&amp;D137)</x:f>
        <x:v>2</x:v>
      </x:c>
      <x:c r="F137" s="10" t="n">
        <x:f>E137-'Dimensões 61'!M2</x:f>
        <x:v>0</x:v>
      </x:c>
    </x:row>
    <x:row r="138">
      <x:c r="A138" s="10" t="s">
        <x:v>236</x:v>
      </x:c>
      <x:c r="B138" s="10" t="s">
        <x:v>83</x:v>
      </x:c>
      <x:c r="C138" s="10" t="s">
        <x:v>84</x:v>
      </x:c>
      <x:c r="D138" s="12" t="n">
        <x:f>(SUM('Dimensões 61'!C3:K3)-'Dimensões 61'!H3)/8</x:f>
        <x:v>72.77777778168269</x:v>
      </x:c>
      <x:c r="E138" s="10" t="n">
        <x:f>1+COUNTIF($D$137:$D$163,"&gt;"&amp;D138)</x:f>
        <x:v>5</x:v>
      </x:c>
      <x:c r="F138" s="10" t="n">
        <x:f>E138-'Dimensões 61'!M3</x:f>
        <x:v>4</x:v>
      </x:c>
    </x:row>
    <x:row r="139">
      <x:c r="A139" s="10" t="s">
        <x:v>236</x:v>
      </x:c>
      <x:c r="B139" s="10" t="s">
        <x:v>89</x:v>
      </x:c>
      <x:c r="C139" s="10" t="s">
        <x:v>90</x:v>
      </x:c>
      <x:c r="D139" s="12" t="n">
        <x:f>(SUM('Dimensões 61'!C4:K4)-'Dimensões 61'!H4)/8</x:f>
        <x:v>75.5582265005048</x:v>
      </x:c>
      <x:c r="E139" s="10" t="n">
        <x:f>1+COUNTIF($D$137:$D$163,"&gt;"&amp;D139)</x:f>
        <x:v>3</x:v>
      </x:c>
      <x:c r="F139" s="10" t="n">
        <x:f>E139-'Dimensões 61'!M4</x:f>
        <x:v>-1</x:v>
      </x:c>
    </x:row>
    <x:row r="140">
      <x:c r="A140" s="10" t="s">
        <x:v>236</x:v>
      </x:c>
      <x:c r="B140" s="10" t="s">
        <x:v>95</x:v>
      </x:c>
      <x:c r="C140" s="10" t="s">
        <x:v>96</x:v>
      </x:c>
      <x:c r="D140" s="12" t="n">
        <x:f>(SUM('Dimensões 61'!C5:K5)-'Dimensões 61'!H5)/8</x:f>
        <x:v>76.52777778360577</x:v>
      </x:c>
      <x:c r="E140" s="10" t="n">
        <x:f>1+COUNTIF($D$137:$D$163,"&gt;"&amp;D140)</x:f>
        <x:v>1</x:v>
      </x:c>
      <x:c r="F140" s="10" t="n">
        <x:f>E140-'Dimensões 61'!M5</x:f>
        <x:v>-2</x:v>
      </x:c>
    </x:row>
    <x:row r="141">
      <x:c r="A141" s="10" t="s">
        <x:v>236</x:v>
      </x:c>
      <x:c r="B141" s="10" t="s">
        <x:v>57</x:v>
      </x:c>
      <x:c r="C141" s="10" t="s">
        <x:v>58</x:v>
      </x:c>
      <x:c r="D141" s="12" t="n">
        <x:f>(SUM('Dimensões 61'!C6:K6)-'Dimensões 61'!H6)/8</x:f>
        <x:v>73.68656517639424</x:v>
      </x:c>
      <x:c r="E141" s="10" t="n">
        <x:f>1+COUNTIF($D$137:$D$163,"&gt;"&amp;D141)</x:f>
        <x:v>4</x:v>
      </x:c>
      <x:c r="F141" s="10" t="n">
        <x:f>E141-'Dimensões 61'!M6</x:f>
        <x:v>-1</x:v>
      </x:c>
    </x:row>
    <x:row r="142">
      <x:c r="A142" s="10" t="s">
        <x:v>236</x:v>
      </x:c>
      <x:c r="B142" s="10" t="s">
        <x:v>103</x:v>
      </x:c>
      <x:c r="C142" s="10" t="s">
        <x:v>104</x:v>
      </x:c>
      <x:c r="D142" s="12" t="n">
        <x:f>(SUM('Dimensões 61'!C7:K7)-'Dimensões 61'!H7)/8</x:f>
        <x:v>69.12493323283653</x:v>
      </x:c>
      <x:c r="E142" s="10" t="n">
        <x:f>1+COUNTIF($D$137:$D$163,"&gt;"&amp;D142)</x:f>
        <x:v>7</x:v>
      </x:c>
      <x:c r="F142" s="10" t="n">
        <x:f>E142-'Dimensões 61'!M7</x:f>
        <x:v>1</x:v>
      </x:c>
    </x:row>
    <x:row r="143">
      <x:c r="A143" s="10" t="s">
        <x:v>236</x:v>
      </x:c>
      <x:c r="B143" s="10" t="s">
        <x:v>65</x:v>
      </x:c>
      <x:c r="C143" s="10" t="s">
        <x:v>66</x:v>
      </x:c>
      <x:c r="D143" s="12" t="n">
        <x:f>(SUM('Dimensões 61'!C8:K8)-'Dimensões 61'!H8)/8</x:f>
        <x:v>67.59648771858174</x:v>
      </x:c>
      <x:c r="E143" s="10" t="n">
        <x:f>1+COUNTIF($D$137:$D$163,"&gt;"&amp;D143)</x:f>
        <x:v>9</x:v>
      </x:c>
      <x:c r="F143" s="10" t="n">
        <x:f>E143-'Dimensões 61'!M8</x:f>
        <x:v>2</x:v>
      </x:c>
    </x:row>
    <x:row r="144">
      <x:c r="A144" s="10" t="s">
        <x:v>236</x:v>
      </x:c>
      <x:c r="B144" s="10" t="s">
        <x:v>75</x:v>
      </x:c>
      <x:c r="C144" s="10" t="s">
        <x:v>76</x:v>
      </x:c>
      <x:c r="D144" s="12" t="n">
        <x:f>(SUM('Dimensões 61'!C9:K9)-'Dimensões 61'!H9)/8</x:f>
        <x:v>68.11364850942307</x:v>
      </x:c>
      <x:c r="E144" s="10" t="n">
        <x:f>1+COUNTIF($D$137:$D$163,"&gt;"&amp;D144)</x:f>
        <x:v>8</x:v>
      </x:c>
      <x:c r="F144" s="10" t="n">
        <x:f>E144-'Dimensões 61'!M9</x:f>
        <x:v>-1</x:v>
      </x:c>
    </x:row>
    <x:row r="145">
      <x:c r="A145" s="10" t="s">
        <x:v>236</x:v>
      </x:c>
      <x:c r="B145" s="10" t="s">
        <x:v>48</x:v>
      </x:c>
      <x:c r="C145" s="10" t="s">
        <x:v>49</x:v>
      </x:c>
      <x:c r="D145" s="12" t="n">
        <x:f>(SUM('Dimensões 61'!C10:K10)-'Dimensões 61'!H10)/8</x:f>
        <x:v>70.32986111661059</x:v>
      </x:c>
      <x:c r="E145" s="10" t="n">
        <x:f>1+COUNTIF($D$137:$D$163,"&gt;"&amp;D145)</x:f>
        <x:v>6</x:v>
      </x:c>
      <x:c r="F145" s="10" t="n">
        <x:f>E145-'Dimensões 61'!M10</x:f>
        <x:v>-2</x:v>
      </x:c>
    </x:row>
    <x:row r="146">
      <x:c r="A146" s="10" t="s">
        <x:v>236</x:v>
      </x:c>
      <x:c r="B146" s="10" t="s">
        <x:v>77</x:v>
      </x:c>
      <x:c r="C146" s="10" t="s">
        <x:v>78</x:v>
      </x:c>
      <x:c r="D146" s="12" t="n">
        <x:f>(SUM('Dimensões 61'!C11:K11)-'Dimensões 61'!H11)/8</x:f>
        <x:v>61.913728636778856</x:v>
      </x:c>
      <x:c r="E146" s="10" t="n">
        <x:f>1+COUNTIF($D$137:$D$163,"&gt;"&amp;D146)</x:f>
        <x:v>10</x:v>
      </x:c>
      <x:c r="F146" s="10" t="n">
        <x:f>E146-'Dimensões 61'!M11</x:f>
        <x:v>0</x:v>
      </x:c>
    </x:row>
    <x:row r="147">
      <x:c r="A147" s="10" t="s">
        <x:v>236</x:v>
      </x:c>
      <x:c r="B147" s="10" t="s">
        <x:v>105</x:v>
      </x:c>
      <x:c r="C147" s="10" t="s">
        <x:v>106</x:v>
      </x:c>
      <x:c r="D147" s="12" t="n">
        <x:f>(SUM('Dimensões 61'!C12:K12)-'Dimensões 61'!H12)/8</x:f>
        <x:v>55.57425214016827</x:v>
      </x:c>
      <x:c r="E147" s="10" t="n">
        <x:f>1+COUNTIF($D$137:$D$163,"&gt;"&amp;D147)</x:f>
        <x:v>11</x:v>
      </x:c>
      <x:c r="F147" s="10" t="n">
        <x:f>E147-'Dimensões 61'!M12</x:f>
        <x:v>0</x:v>
      </x:c>
    </x:row>
    <x:row r="148">
      <x:c r="A148" s="10" t="s">
        <x:v>236</x:v>
      </x:c>
      <x:c r="B148" s="10" t="s">
        <x:v>63</x:v>
      </x:c>
      <x:c r="C148" s="10" t="s">
        <x:v>64</x:v>
      </x:c>
      <x:c r="D148" s="12" t="n">
        <x:f>(SUM('Dimensões 61'!C13:K13)-'Dimensões 61'!H13)/8</x:f>
        <x:v>49.52991453254808</x:v>
      </x:c>
      <x:c r="E148" s="10" t="n">
        <x:f>1+COUNTIF($D$137:$D$163,"&gt;"&amp;D148)</x:f>
        <x:v>12</x:v>
      </x:c>
      <x:c r="F148" s="10" t="n">
        <x:f>E148-'Dimensões 61'!M13</x:f>
        <x:v>0</x:v>
      </x:c>
    </x:row>
    <x:row r="149">
      <x:c r="A149" s="10" t="s">
        <x:v>236</x:v>
      </x:c>
      <x:c r="B149" s="10" t="s">
        <x:v>85</x:v>
      </x:c>
      <x:c r="C149" s="10" t="s">
        <x:v>86</x:v>
      </x:c>
      <x:c r="D149" s="12" t="n">
        <x:f>(SUM('Dimensões 61'!C14:K14)-'Dimensões 61'!H14)/8</x:f>
        <x:v>48.451522440480765</x:v>
      </x:c>
      <x:c r="E149" s="10" t="n">
        <x:f>1+COUNTIF($D$137:$D$163,"&gt;"&amp;D149)</x:f>
        <x:v>13</x:v>
      </x:c>
      <x:c r="F149" s="10" t="n">
        <x:f>E149-'Dimensões 61'!M14</x:f>
        <x:v>0</x:v>
      </x:c>
    </x:row>
    <x:row r="150">
      <x:c r="A150" s="10" t="s">
        <x:v>236</x:v>
      </x:c>
      <x:c r="B150" s="10" t="s">
        <x:v>73</x:v>
      </x:c>
      <x:c r="C150" s="10" t="s">
        <x:v>74</x:v>
      </x:c>
      <x:c r="D150" s="12" t="n">
        <x:f>(SUM('Dimensões 61'!C15:K15)-'Dimensões 61'!H15)/8</x:f>
        <x:v>47.85990919182692</x:v>
      </x:c>
      <x:c r="E150" s="10" t="n">
        <x:f>1+COUNTIF($D$137:$D$163,"&gt;"&amp;D150)</x:f>
        <x:v>14</x:v>
      </x:c>
      <x:c r="F150" s="10" t="n">
        <x:f>E150-'Dimensões 61'!M15</x:f>
        <x:v>0</x:v>
      </x:c>
    </x:row>
    <x:row r="151">
      <x:c r="A151" s="10" t="s">
        <x:v>236</x:v>
      </x:c>
      <x:c r="B151" s="10" t="s">
        <x:v>69</x:v>
      </x:c>
      <x:c r="C151" s="10" t="s">
        <x:v>70</x:v>
      </x:c>
      <x:c r="D151" s="12" t="n">
        <x:f>(SUM('Dimensões 61'!C16:K16)-'Dimensões 61'!H16)/8</x:f>
        <x:v>45.04173344521635</x:v>
      </x:c>
      <x:c r="E151" s="10" t="n">
        <x:f>1+COUNTIF($D$137:$D$163,"&gt;"&amp;D151)</x:f>
        <x:v>15</x:v>
      </x:c>
      <x:c r="F151" s="10" t="n">
        <x:f>E151-'Dimensões 61'!M16</x:f>
        <x:v>0</x:v>
      </x:c>
    </x:row>
    <x:row r="152">
      <x:c r="A152" s="10" t="s">
        <x:v>236</x:v>
      </x:c>
      <x:c r="B152" s="10" t="s">
        <x:v>61</x:v>
      </x:c>
      <x:c r="C152" s="10" t="s">
        <x:v>62</x:v>
      </x:c>
      <x:c r="D152" s="12" t="n">
        <x:f>(SUM('Dimensões 61'!C17:K17)-'Dimensões 61'!H17)/8</x:f>
        <x:v>43.665197653774044</x:v>
      </x:c>
      <x:c r="E152" s="10" t="n">
        <x:f>1+COUNTIF($D$137:$D$163,"&gt;"&amp;D152)</x:f>
        <x:v>17</x:v>
      </x:c>
      <x:c r="F152" s="10" t="n">
        <x:f>E152-'Dimensões 61'!M17</x:f>
        <x:v>1</x:v>
      </x:c>
    </x:row>
    <x:row r="153">
      <x:c r="A153" s="10" t="s">
        <x:v>236</x:v>
      </x:c>
      <x:c r="B153" s="10" t="s">
        <x:v>93</x:v>
      </x:c>
      <x:c r="C153" s="10" t="s">
        <x:v>94</x:v>
      </x:c>
      <x:c r="D153" s="12" t="n">
        <x:f>(SUM('Dimensões 61'!C18:K18)-'Dimensões 61'!H18)/8</x:f>
        <x:v>43.570379277548085</x:v>
      </x:c>
      <x:c r="E153" s="10" t="n">
        <x:f>1+COUNTIF($D$137:$D$163,"&gt;"&amp;D153)</x:f>
        <x:v>18</x:v>
      </x:c>
      <x:c r="F153" s="10" t="n">
        <x:f>E153-'Dimensões 61'!M18</x:f>
        <x:v>0</x:v>
      </x:c>
    </x:row>
    <x:row r="154">
      <x:c r="A154" s="10" t="s">
        <x:v>236</x:v>
      </x:c>
      <x:c r="B154" s="10" t="s">
        <x:v>97</x:v>
      </x:c>
      <x:c r="C154" s="10" t="s">
        <x:v>98</x:v>
      </x:c>
      <x:c r="D154" s="12" t="n">
        <x:f>(SUM('Dimensões 61'!C19:K19)-'Dimensões 61'!H19)/8</x:f>
        <x:v>44.15464743747596</x:v>
      </x:c>
      <x:c r="E154" s="10" t="n">
        <x:f>1+COUNTIF($D$137:$D$163,"&gt;"&amp;D154)</x:f>
        <x:v>16</x:v>
      </x:c>
      <x:c r="F154" s="10" t="n">
        <x:f>E154-'Dimensões 61'!M19</x:f>
        <x:v>-1</x:v>
      </x:c>
    </x:row>
    <x:row r="155">
      <x:c r="A155" s="10" t="s">
        <x:v>236</x:v>
      </x:c>
      <x:c r="B155" s="10" t="s">
        <x:v>107</x:v>
      </x:c>
      <x:c r="C155" s="10" t="s">
        <x:v>108</x:v>
      </x:c>
      <x:c r="D155" s="12" t="n">
        <x:f>(SUM('Dimensões 61'!C20:K20)-'Dimensões 61'!H20)/8</x:f>
        <x:v>38.3153044885577</x:v>
      </x:c>
      <x:c r="E155" s="10" t="n">
        <x:f>1+COUNTIF($D$137:$D$163,"&gt;"&amp;D155)</x:f>
        <x:v>20</x:v>
      </x:c>
      <x:c r="F155" s="10" t="n">
        <x:f>E155-'Dimensões 61'!M20</x:f>
        <x:v>1</x:v>
      </x:c>
    </x:row>
    <x:row r="156">
      <x:c r="A156" s="10" t="s">
        <x:v>236</x:v>
      </x:c>
      <x:c r="B156" s="10" t="s">
        <x:v>87</x:v>
      </x:c>
      <x:c r="C156" s="10" t="s">
        <x:v>88</x:v>
      </x:c>
      <x:c r="D156" s="12" t="n">
        <x:f>(SUM('Dimensões 61'!C21:K21)-'Dimensões 61'!H21)/8</x:f>
        <x:v>42.44825053692308</x:v>
      </x:c>
      <x:c r="E156" s="10" t="n">
        <x:f>1+COUNTIF($D$137:$D$163,"&gt;"&amp;D156)</x:f>
        <x:v>19</x:v>
      </x:c>
      <x:c r="F156" s="10" t="n">
        <x:f>E156-'Dimensões 61'!M21</x:f>
        <x:v>-1</x:v>
      </x:c>
    </x:row>
    <x:row r="157">
      <x:c r="A157" s="10" t="s">
        <x:v>236</x:v>
      </x:c>
      <x:c r="B157" s="10" t="s">
        <x:v>99</x:v>
      </x:c>
      <x:c r="C157" s="10" t="s">
        <x:v>100</x:v>
      </x:c>
      <x:c r="D157" s="12" t="n">
        <x:f>(SUM('Dimensões 61'!C22:K22)-'Dimensões 61'!H22)/8</x:f>
        <x:v>37.78078258951923</x:v>
      </x:c>
      <x:c r="E157" s="10" t="n">
        <x:f>1+COUNTIF($D$137:$D$163,"&gt;"&amp;D157)</x:f>
        <x:v>21</x:v>
      </x:c>
      <x:c r="F157" s="10" t="n">
        <x:f>E157-'Dimensões 61'!M22</x:f>
        <x:v>0</x:v>
      </x:c>
    </x:row>
    <x:row r="158">
      <x:c r="A158" s="10" t="s">
        <x:v>236</x:v>
      </x:c>
      <x:c r="B158" s="10" t="s">
        <x:v>81</x:v>
      </x:c>
      <x:c r="C158" s="10" t="s">
        <x:v>82</x:v>
      </x:c>
      <x:c r="D158" s="12" t="n">
        <x:f>(SUM('Dimensões 61'!C23:K23)-'Dimensões 61'!H23)/8</x:f>
        <x:v>26.74078525875</x:v>
      </x:c>
      <x:c r="E158" s="10" t="n">
        <x:f>1+COUNTIF($D$137:$D$163,"&gt;"&amp;D158)</x:f>
        <x:v>23</x:v>
      </x:c>
      <x:c r="F158" s="10" t="n">
        <x:f>E158-'Dimensões 61'!M23</x:f>
        <x:v>1</x:v>
      </x:c>
    </x:row>
    <x:row r="159">
      <x:c r="A159" s="10" t="s">
        <x:v>236</x:v>
      </x:c>
      <x:c r="B159" s="10" t="s">
        <x:v>79</x:v>
      </x:c>
      <x:c r="C159" s="10" t="s">
        <x:v>80</x:v>
      </x:c>
      <x:c r="D159" s="12" t="n">
        <x:f>(SUM('Dimensões 61'!C24:K24)-'Dimensões 61'!H24)/8</x:f>
        <x:v>33.383747331225955</x:v>
      </x:c>
      <x:c r="E159" s="10" t="n">
        <x:f>1+COUNTIF($D$137:$D$163,"&gt;"&amp;D159)</x:f>
        <x:v>22</x:v>
      </x:c>
      <x:c r="F159" s="10" t="n">
        <x:f>E159-'Dimensões 61'!M24</x:f>
        <x:v>-1</x:v>
      </x:c>
    </x:row>
    <x:row r="160">
      <x:c r="A160" s="10" t="s">
        <x:v>236</x:v>
      </x:c>
      <x:c r="B160" s="10" t="s">
        <x:v>101</x:v>
      </x:c>
      <x:c r="C160" s="10" t="s">
        <x:v>102</x:v>
      </x:c>
      <x:c r="D160" s="12" t="n">
        <x:f>(SUM('Dimensões 61'!C25:K25)-'Dimensões 61'!H25)/8</x:f>
        <x:v>25.22102030026442</x:v>
      </x:c>
      <x:c r="E160" s="10" t="n">
        <x:f>1+COUNTIF($D$137:$D$163,"&gt;"&amp;D160)</x:f>
        <x:v>24</x:v>
      </x:c>
      <x:c r="F160" s="10" t="n">
        <x:f>E160-'Dimensões 61'!M25</x:f>
        <x:v>0</x:v>
      </x:c>
    </x:row>
    <x:row r="161">
      <x:c r="A161" s="10" t="s">
        <x:v>236</x:v>
      </x:c>
      <x:c r="B161" s="10" t="s">
        <x:v>91</x:v>
      </x:c>
      <x:c r="C161" s="10" t="s">
        <x:v>92</x:v>
      </x:c>
      <x:c r="D161" s="12" t="n">
        <x:f>(SUM('Dimensões 61'!C26:K26)-'Dimensões 61'!H26)/8</x:f>
        <x:v>23.759348291971158</x:v>
      </x:c>
      <x:c r="E161" s="10" t="n">
        <x:f>1+COUNTIF($D$137:$D$163,"&gt;"&amp;D161)</x:f>
        <x:v>25</x:v>
      </x:c>
      <x:c r="F161" s="10" t="n">
        <x:f>E161-'Dimensões 61'!M26</x:f>
        <x:v>0</x:v>
      </x:c>
    </x:row>
    <x:row r="162">
      <x:c r="A162" s="10" t="s">
        <x:v>236</x:v>
      </x:c>
      <x:c r="B162" s="10" t="s">
        <x:v>71</x:v>
      </x:c>
      <x:c r="C162" s="10" t="s">
        <x:v>72</x:v>
      </x:c>
      <x:c r="D162" s="12" t="n">
        <x:f>(SUM('Dimensões 61'!C27:K27)-'Dimensões 61'!H27)/8</x:f>
        <x:v>21.119123934687504</x:v>
      </x:c>
      <x:c r="E162" s="10" t="n">
        <x:f>1+COUNTIF($D$137:$D$163,"&gt;"&amp;D162)</x:f>
        <x:v>26</x:v>
      </x:c>
      <x:c r="F162" s="10" t="n">
        <x:f>E162-'Dimensões 61'!M27</x:f>
        <x:v>0</x:v>
      </x:c>
    </x:row>
    <x:row r="163">
      <x:c r="A163" s="10" t="s">
        <x:v>236</x:v>
      </x:c>
      <x:c r="B163" s="10" t="s">
        <x:v>59</x:v>
      </x:c>
      <x:c r="C163" s="10" t="s">
        <x:v>60</x:v>
      </x:c>
      <x:c r="D163" s="12" t="n">
        <x:f>(SUM('Dimensões 61'!C28:K28)-'Dimensões 61'!H28)/8</x:f>
        <x:v>11.907051283581731</x:v>
      </x:c>
      <x:c r="E163" s="10" t="n">
        <x:f>1+COUNTIF($D$137:$D$163,"&gt;"&amp;D163)</x:f>
        <x:v>27</x:v>
      </x:c>
      <x:c r="F163" s="10" t="n">
        <x:f>E163-'Dimensões 61'!M28</x:f>
        <x:v>0</x:v>
      </x:c>
    </x:row>
    <x:row r="164">
      <x:c r="A164" s="10" t="s">
        <x:v>246</x:v>
      </x:c>
      <x:c r="B164" s="10" t="s">
        <x:v>67</x:v>
      </x:c>
      <x:c r="C164" s="10" t="s">
        <x:v>68</x:v>
      </x:c>
      <x:c r="D164" s="12" t="n">
        <x:f>(SUM('Dimensões 61'!C2:K2)-'Dimensões 61'!I2)/8</x:f>
        <x:v>76.56917735646635</x:v>
      </x:c>
      <x:c r="E164" s="10" t="n">
        <x:f>1+COUNTIF($D$164:$D$190,"&gt;"&amp;D164)</x:f>
        <x:v>3</x:v>
      </x:c>
      <x:c r="F164" s="10" t="n">
        <x:f>E164-'Dimensões 61'!M2</x:f>
        <x:v>1</x:v>
      </x:c>
    </x:row>
    <x:row r="165">
      <x:c r="A165" s="10" t="s">
        <x:v>246</x:v>
      </x:c>
      <x:c r="B165" s="10" t="s">
        <x:v>83</x:v>
      </x:c>
      <x:c r="C165" s="10" t="s">
        <x:v>84</x:v>
      </x:c>
      <x:c r="D165" s="12" t="n">
        <x:f>(SUM('Dimensões 61'!C3:K3)-'Dimensões 61'!I3)/8</x:f>
        <x:v>77.585470089375</x:v>
      </x:c>
      <x:c r="E165" s="10" t="n">
        <x:f>1+COUNTIF($D$164:$D$190,"&gt;"&amp;D165)</x:f>
        <x:v>1</x:v>
      </x:c>
      <x:c r="F165" s="10" t="n">
        <x:f>E165-'Dimensões 61'!M3</x:f>
        <x:v>0</x:v>
      </x:c>
    </x:row>
    <x:row r="166">
      <x:c r="A166" s="10" t="s">
        <x:v>246</x:v>
      </x:c>
      <x:c r="B166" s="10" t="s">
        <x:v>89</x:v>
      </x:c>
      <x:c r="C166" s="10" t="s">
        <x:v>90</x:v>
      </x:c>
      <x:c r="D166" s="12" t="n">
        <x:f>(SUM('Dimensões 61'!C4:K4)-'Dimensões 61'!I4)/8</x:f>
        <x:v>77.48130342358172</x:v>
      </x:c>
      <x:c r="E166" s="10" t="n">
        <x:f>1+COUNTIF($D$164:$D$190,"&gt;"&amp;D166)</x:f>
        <x:v>2</x:v>
      </x:c>
      <x:c r="F166" s="10" t="n">
        <x:f>E166-'Dimensões 61'!M4</x:f>
        <x:v>-2</x:v>
      </x:c>
    </x:row>
    <x:row r="167">
      <x:c r="A167" s="10" t="s">
        <x:v>246</x:v>
      </x:c>
      <x:c r="B167" s="10" t="s">
        <x:v>95</x:v>
      </x:c>
      <x:c r="C167" s="10" t="s">
        <x:v>96</x:v>
      </x:c>
      <x:c r="D167" s="12" t="n">
        <x:f>(SUM('Dimensões 61'!C5:K5)-'Dimensões 61'!I5)/8</x:f>
        <x:v>73.64316239899038</x:v>
      </x:c>
      <x:c r="E167" s="10" t="n">
        <x:f>1+COUNTIF($D$164:$D$190,"&gt;"&amp;D167)</x:f>
        <x:v>4</x:v>
      </x:c>
      <x:c r="F167" s="10" t="n">
        <x:f>E167-'Dimensões 61'!M5</x:f>
        <x:v>1</x:v>
      </x:c>
    </x:row>
    <x:row r="168">
      <x:c r="A168" s="10" t="s">
        <x:v>246</x:v>
      </x:c>
      <x:c r="B168" s="10" t="s">
        <x:v>57</x:v>
      </x:c>
      <x:c r="C168" s="10" t="s">
        <x:v>58</x:v>
      </x:c>
      <x:c r="D168" s="12" t="n">
        <x:f>(SUM('Dimensões 61'!C6:K6)-'Dimensões 61'!I6)/8</x:f>
        <x:v>69.8404113302404</x:v>
      </x:c>
      <x:c r="E168" s="10" t="n">
        <x:f>1+COUNTIF($D$164:$D$190,"&gt;"&amp;D168)</x:f>
        <x:v>7</x:v>
      </x:c>
      <x:c r="F168" s="10" t="n">
        <x:f>E168-'Dimensões 61'!M6</x:f>
        <x:v>2</x:v>
      </x:c>
    </x:row>
    <x:row r="169">
      <x:c r="A169" s="10" t="s">
        <x:v>246</x:v>
      </x:c>
      <x:c r="B169" s="10" t="s">
        <x:v>103</x:v>
      </x:c>
      <x:c r="C169" s="10" t="s">
        <x:v>104</x:v>
      </x:c>
      <x:c r="D169" s="12" t="n">
        <x:f>(SUM('Dimensões 61'!C7:K7)-'Dimensões 61'!I7)/8</x:f>
        <x:v>71.7691640020673</x:v>
      </x:c>
      <x:c r="E169" s="10" t="n">
        <x:f>1+COUNTIF($D$164:$D$190,"&gt;"&amp;D169)</x:f>
        <x:v>6</x:v>
      </x:c>
      <x:c r="F169" s="10" t="n">
        <x:f>E169-'Dimensões 61'!M7</x:f>
        <x:v>0</x:v>
      </x:c>
    </x:row>
    <x:row r="170">
      <x:c r="A170" s="10" t="s">
        <x:v>246</x:v>
      </x:c>
      <x:c r="B170" s="10" t="s">
        <x:v>65</x:v>
      </x:c>
      <x:c r="C170" s="10" t="s">
        <x:v>66</x:v>
      </x:c>
      <x:c r="D170" s="12" t="n">
        <x:f>(SUM('Dimensões 61'!C8:K8)-'Dimensões 61'!I8)/8</x:f>
        <x:v>72.64456464165866</x:v>
      </x:c>
      <x:c r="E170" s="10" t="n">
        <x:f>1+COUNTIF($D$164:$D$190,"&gt;"&amp;D170)</x:f>
        <x:v>5</x:v>
      </x:c>
      <x:c r="F170" s="10" t="n">
        <x:f>E170-'Dimensões 61'!M8</x:f>
        <x:v>-2</x:v>
      </x:c>
    </x:row>
    <x:row r="171">
      <x:c r="A171" s="10" t="s">
        <x:v>246</x:v>
      </x:c>
      <x:c r="B171" s="10" t="s">
        <x:v>75</x:v>
      </x:c>
      <x:c r="C171" s="10" t="s">
        <x:v>76</x:v>
      </x:c>
      <x:c r="D171" s="12" t="n">
        <x:f>(SUM('Dimensões 61'!C9:K9)-'Dimensões 61'!I9)/8</x:f>
        <x:v>66.19057158634615</x:v>
      </x:c>
      <x:c r="E171" s="10" t="n">
        <x:f>1+COUNTIF($D$164:$D$190,"&gt;"&amp;D171)</x:f>
        <x:v>9</x:v>
      </x:c>
      <x:c r="F171" s="10" t="n">
        <x:f>E171-'Dimensões 61'!M9</x:f>
        <x:v>0</x:v>
      </x:c>
    </x:row>
    <x:row r="172">
      <x:c r="A172" s="10" t="s">
        <x:v>246</x:v>
      </x:c>
      <x:c r="B172" s="10" t="s">
        <x:v>48</x:v>
      </x:c>
      <x:c r="C172" s="10" t="s">
        <x:v>49</x:v>
      </x:c>
      <x:c r="D172" s="12" t="n">
        <x:f>(SUM('Dimensões 61'!C10:K10)-'Dimensões 61'!I10)/8</x:f>
        <x:v>68.64716880891828</x:v>
      </x:c>
      <x:c r="E172" s="10" t="n">
        <x:f>1+COUNTIF($D$164:$D$190,"&gt;"&amp;D172)</x:f>
        <x:v>8</x:v>
      </x:c>
      <x:c r="F172" s="10" t="n">
        <x:f>E172-'Dimensões 61'!M10</x:f>
        <x:v>0</x:v>
      </x:c>
    </x:row>
    <x:row r="173">
      <x:c r="A173" s="10" t="s">
        <x:v>246</x:v>
      </x:c>
      <x:c r="B173" s="10" t="s">
        <x:v>77</x:v>
      </x:c>
      <x:c r="C173" s="10" t="s">
        <x:v>78</x:v>
      </x:c>
      <x:c r="D173" s="12" t="n">
        <x:f>(SUM('Dimensões 61'!C11:K11)-'Dimensões 61'!I11)/8</x:f>
        <x:v>65.03872863677886</x:v>
      </x:c>
      <x:c r="E173" s="10" t="n">
        <x:f>1+COUNTIF($D$164:$D$190,"&gt;"&amp;D173)</x:f>
        <x:v>10</x:v>
      </x:c>
      <x:c r="F173" s="10" t="n">
        <x:f>E173-'Dimensões 61'!M11</x:f>
        <x:v>0</x:v>
      </x:c>
    </x:row>
    <x:row r="174">
      <x:c r="A174" s="10" t="s">
        <x:v>246</x:v>
      </x:c>
      <x:c r="B174" s="10" t="s">
        <x:v>105</x:v>
      </x:c>
      <x:c r="C174" s="10" t="s">
        <x:v>106</x:v>
      </x:c>
      <x:c r="D174" s="12" t="n">
        <x:f>(SUM('Dimensões 61'!C12:K12)-'Dimensões 61'!I12)/8</x:f>
        <x:v>50.52617521709135</x:v>
      </x:c>
      <x:c r="E174" s="10" t="n">
        <x:f>1+COUNTIF($D$164:$D$190,"&gt;"&amp;D174)</x:f>
        <x:v>12</x:v>
      </x:c>
      <x:c r="F174" s="10" t="n">
        <x:f>E174-'Dimensões 61'!M12</x:f>
        <x:v>1</x:v>
      </x:c>
    </x:row>
    <x:row r="175">
      <x:c r="A175" s="10" t="s">
        <x:v>246</x:v>
      </x:c>
      <x:c r="B175" s="10" t="s">
        <x:v>63</x:v>
      </x:c>
      <x:c r="C175" s="10" t="s">
        <x:v>64</x:v>
      </x:c>
      <x:c r="D175" s="12" t="n">
        <x:f>(SUM('Dimensões 61'!C13:K13)-'Dimensões 61'!I13)/8</x:f>
        <x:v>44.96260684024038</x:v>
      </x:c>
      <x:c r="E175" s="10" t="n">
        <x:f>1+COUNTIF($D$164:$D$190,"&gt;"&amp;D175)</x:f>
        <x:v>15</x:v>
      </x:c>
      <x:c r="F175" s="10" t="n">
        <x:f>E175-'Dimensões 61'!M13</x:f>
        <x:v>3</x:v>
      </x:c>
    </x:row>
    <x:row r="176">
      <x:c r="A176" s="10" t="s">
        <x:v>246</x:v>
      </x:c>
      <x:c r="B176" s="10" t="s">
        <x:v>85</x:v>
      </x:c>
      <x:c r="C176" s="10" t="s">
        <x:v>86</x:v>
      </x:c>
      <x:c r="D176" s="12" t="n">
        <x:f>(SUM('Dimensões 61'!C14:K14)-'Dimensões 61'!I14)/8</x:f>
        <x:v>51.33613782509615</x:v>
      </x:c>
      <x:c r="E176" s="10" t="n">
        <x:f>1+COUNTIF($D$164:$D$190,"&gt;"&amp;D176)</x:f>
        <x:v>11</x:v>
      </x:c>
      <x:c r="F176" s="10" t="n">
        <x:f>E176-'Dimensões 61'!M14</x:f>
        <x:v>-2</x:v>
      </x:c>
    </x:row>
    <x:row r="177">
      <x:c r="A177" s="10" t="s">
        <x:v>246</x:v>
      </x:c>
      <x:c r="B177" s="10" t="s">
        <x:v>73</x:v>
      </x:c>
      <x:c r="C177" s="10" t="s">
        <x:v>74</x:v>
      </x:c>
      <x:c r="D177" s="12" t="n">
        <x:f>(SUM('Dimensões 61'!C15:K15)-'Dimensões 61'!I15)/8</x:f>
        <x:v>47.85990919182692</x:v>
      </x:c>
      <x:c r="E177" s="10" t="n">
        <x:f>1+COUNTIF($D$164:$D$190,"&gt;"&amp;D177)</x:f>
        <x:v>13</x:v>
      </x:c>
      <x:c r="F177" s="10" t="n">
        <x:f>E177-'Dimensões 61'!M15</x:f>
        <x:v>-1</x:v>
      </x:c>
    </x:row>
    <x:row r="178">
      <x:c r="A178" s="10" t="s">
        <x:v>246</x:v>
      </x:c>
      <x:c r="B178" s="10" t="s">
        <x:v>69</x:v>
      </x:c>
      <x:c r="C178" s="10" t="s">
        <x:v>70</x:v>
      </x:c>
      <x:c r="D178" s="12" t="n">
        <x:f>(SUM('Dimensões 61'!C16:K16)-'Dimensões 61'!I16)/8</x:f>
        <x:v>47.3253872913702</x:v>
      </x:c>
      <x:c r="E178" s="10" t="n">
        <x:f>1+COUNTIF($D$164:$D$190,"&gt;"&amp;D178)</x:f>
        <x:v>14</x:v>
      </x:c>
      <x:c r="F178" s="10" t="n">
        <x:f>E178-'Dimensões 61'!M16</x:f>
        <x:v>-1</x:v>
      </x:c>
    </x:row>
    <x:row r="179">
      <x:c r="A179" s="10" t="s">
        <x:v>246</x:v>
      </x:c>
      <x:c r="B179" s="10" t="s">
        <x:v>61</x:v>
      </x:c>
      <x:c r="C179" s="10" t="s">
        <x:v>62</x:v>
      </x:c>
      <x:c r="D179" s="12" t="n">
        <x:f>(SUM('Dimensões 61'!C17:K17)-'Dimensões 61'!I17)/8</x:f>
        <x:v>43.90558226915866</x:v>
      </x:c>
      <x:c r="E179" s="10" t="n">
        <x:f>1+COUNTIF($D$164:$D$190,"&gt;"&amp;D179)</x:f>
        <x:v>16</x:v>
      </x:c>
      <x:c r="F179" s="10" t="n">
        <x:f>E179-'Dimensões 61'!M17</x:f>
        <x:v>0</x:v>
      </x:c>
    </x:row>
    <x:row r="180">
      <x:c r="A180" s="10" t="s">
        <x:v>246</x:v>
      </x:c>
      <x:c r="B180" s="10" t="s">
        <x:v>93</x:v>
      </x:c>
      <x:c r="C180" s="10" t="s">
        <x:v>94</x:v>
      </x:c>
      <x:c r="D180" s="12" t="n">
        <x:f>(SUM('Dimensões 61'!C18:K18)-'Dimensões 61'!I18)/8</x:f>
        <x:v>43.08961004677885</x:v>
      </x:c>
      <x:c r="E180" s="10" t="n">
        <x:f>1+COUNTIF($D$164:$D$190,"&gt;"&amp;D180)</x:f>
        <x:v>17</x:v>
      </x:c>
      <x:c r="F180" s="10" t="n">
        <x:f>E180-'Dimensões 61'!M18</x:f>
        <x:v>-1</x:v>
      </x:c>
    </x:row>
    <x:row r="181">
      <x:c r="A181" s="10" t="s">
        <x:v>246</x:v>
      </x:c>
      <x:c r="B181" s="10" t="s">
        <x:v>97</x:v>
      </x:c>
      <x:c r="C181" s="10" t="s">
        <x:v>98</x:v>
      </x:c>
      <x:c r="D181" s="12" t="n">
        <x:f>(SUM('Dimensões 61'!C19:K19)-'Dimensões 61'!I19)/8</x:f>
        <x:v>37.90464743747596</x:v>
      </x:c>
      <x:c r="E181" s="10" t="n">
        <x:f>1+COUNTIF($D$164:$D$190,"&gt;"&amp;D181)</x:f>
        <x:v>19</x:v>
      </x:c>
      <x:c r="F181" s="10" t="n">
        <x:f>E181-'Dimensões 61'!M19</x:f>
        <x:v>2</x:v>
      </x:c>
    </x:row>
    <x:row r="182">
      <x:c r="A182" s="10" t="s">
        <x:v>246</x:v>
      </x:c>
      <x:c r="B182" s="10" t="s">
        <x:v>107</x:v>
      </x:c>
      <x:c r="C182" s="10" t="s">
        <x:v>108</x:v>
      </x:c>
      <x:c r="D182" s="12" t="n">
        <x:f>(SUM('Dimensões 61'!C20:K20)-'Dimensões 61'!I20)/8</x:f>
        <x:v>34.709535257788474</x:v>
      </x:c>
      <x:c r="E182" s="10" t="n">
        <x:f>1+COUNTIF($D$164:$D$190,"&gt;"&amp;D182)</x:f>
        <x:v>21</x:v>
      </x:c>
      <x:c r="F182" s="10" t="n">
        <x:f>E182-'Dimensões 61'!M20</x:f>
        <x:v>2</x:v>
      </x:c>
    </x:row>
    <x:row r="183">
      <x:c r="A183" s="10" t="s">
        <x:v>246</x:v>
      </x:c>
      <x:c r="B183" s="10" t="s">
        <x:v>87</x:v>
      </x:c>
      <x:c r="C183" s="10" t="s">
        <x:v>88</x:v>
      </x:c>
      <x:c r="D183" s="12" t="n">
        <x:f>(SUM('Dimensões 61'!C21:K21)-'Dimensões 61'!I21)/8</x:f>
        <x:v>42.44825053692308</x:v>
      </x:c>
      <x:c r="E183" s="10" t="n">
        <x:f>1+COUNTIF($D$164:$D$190,"&gt;"&amp;D183)</x:f>
        <x:v>18</x:v>
      </x:c>
      <x:c r="F183" s="10" t="n">
        <x:f>E183-'Dimensões 61'!M21</x:f>
        <x:v>-2</x:v>
      </x:c>
    </x:row>
    <x:row r="184">
      <x:c r="A184" s="10" t="s">
        <x:v>246</x:v>
      </x:c>
      <x:c r="B184" s="10" t="s">
        <x:v>99</x:v>
      </x:c>
      <x:c r="C184" s="10" t="s">
        <x:v>100</x:v>
      </x:c>
      <x:c r="D184" s="12" t="n">
        <x:f>(SUM('Dimensões 61'!C22:K22)-'Dimensões 61'!I22)/8</x:f>
        <x:v>35.01635951259615</x:v>
      </x:c>
      <x:c r="E184" s="10" t="n">
        <x:f>1+COUNTIF($D$164:$D$190,"&gt;"&amp;D184)</x:f>
        <x:v>20</x:v>
      </x:c>
      <x:c r="F184" s="10" t="n">
        <x:f>E184-'Dimensões 61'!M22</x:f>
        <x:v>-1</x:v>
      </x:c>
    </x:row>
    <x:row r="185">
      <x:c r="A185" s="10" t="s">
        <x:v>246</x:v>
      </x:c>
      <x:c r="B185" s="10" t="s">
        <x:v>81</x:v>
      </x:c>
      <x:c r="C185" s="10" t="s">
        <x:v>82</x:v>
      </x:c>
      <x:c r="D185" s="12" t="n">
        <x:f>(SUM('Dimensões 61'!C23:K23)-'Dimensões 61'!I23)/8</x:f>
        <x:v>29.144631412596155</x:v>
      </x:c>
      <x:c r="E185" s="10" t="n">
        <x:f>1+COUNTIF($D$164:$D$190,"&gt;"&amp;D185)</x:f>
        <x:v>22</x:v>
      </x:c>
      <x:c r="F185" s="10" t="n">
        <x:f>E185-'Dimensões 61'!M23</x:f>
        <x:v>0</x:v>
      </x:c>
    </x:row>
    <x:row r="186">
      <x:c r="A186" s="10" t="s">
        <x:v>246</x:v>
      </x:c>
      <x:c r="B186" s="10" t="s">
        <x:v>79</x:v>
      </x:c>
      <x:c r="C186" s="10" t="s">
        <x:v>80</x:v>
      </x:c>
      <x:c r="D186" s="12" t="n">
        <x:f>(SUM('Dimensões 61'!C24:K24)-'Dimensões 61'!I24)/8</x:f>
        <x:v>28.576055023533648</x:v>
      </x:c>
      <x:c r="E186" s="10" t="n">
        <x:f>1+COUNTIF($D$164:$D$190,"&gt;"&amp;D186)</x:f>
        <x:v>23</x:v>
      </x:c>
      <x:c r="F186" s="10" t="n">
        <x:f>E186-'Dimensões 61'!M24</x:f>
        <x:v>0</x:v>
      </x:c>
    </x:row>
    <x:row r="187">
      <x:c r="A187" s="10" t="s">
        <x:v>246</x:v>
      </x:c>
      <x:c r="B187" s="10" t="s">
        <x:v>101</x:v>
      </x:c>
      <x:c r="C187" s="10" t="s">
        <x:v>102</x:v>
      </x:c>
      <x:c r="D187" s="12" t="n">
        <x:f>(SUM('Dimensões 61'!C25:K25)-'Dimensões 61'!I25)/8</x:f>
        <x:v>28.34602030026442</x:v>
      </x:c>
      <x:c r="E187" s="10" t="n">
        <x:f>1+COUNTIF($D$164:$D$190,"&gt;"&amp;D187)</x:f>
        <x:v>24</x:v>
      </x:c>
      <x:c r="F187" s="10" t="n">
        <x:f>E187-'Dimensões 61'!M25</x:f>
        <x:v>0</x:v>
      </x:c>
    </x:row>
    <x:row r="188">
      <x:c r="A188" s="10" t="s">
        <x:v>246</x:v>
      </x:c>
      <x:c r="B188" s="10" t="s">
        <x:v>91</x:v>
      </x:c>
      <x:c r="C188" s="10" t="s">
        <x:v>92</x:v>
      </x:c>
      <x:c r="D188" s="12" t="n">
        <x:f>(SUM('Dimensões 61'!C26:K26)-'Dimensões 61'!I26)/8</x:f>
        <x:v>26.403579061201924</x:v>
      </x:c>
      <x:c r="E188" s="10" t="n">
        <x:f>1+COUNTIF($D$164:$D$190,"&gt;"&amp;D188)</x:f>
        <x:v>25</x:v>
      </x:c>
      <x:c r="F188" s="10" t="n">
        <x:f>E188-'Dimensões 61'!M26</x:f>
        <x:v>0</x:v>
      </x:c>
    </x:row>
    <x:row r="189">
      <x:c r="A189" s="10" t="s">
        <x:v>246</x:v>
      </x:c>
      <x:c r="B189" s="10" t="s">
        <x:v>71</x:v>
      </x:c>
      <x:c r="C189" s="10" t="s">
        <x:v>72</x:v>
      </x:c>
      <x:c r="D189" s="12" t="n">
        <x:f>(SUM('Dimensões 61'!C27:K27)-'Dimensões 61'!I27)/8</x:f>
        <x:v>23.042200857764428</x:v>
      </x:c>
      <x:c r="E189" s="10" t="n">
        <x:f>1+COUNTIF($D$164:$D$190,"&gt;"&amp;D189)</x:f>
        <x:v>26</x:v>
      </x:c>
      <x:c r="F189" s="10" t="n">
        <x:f>E189-'Dimensões 61'!M27</x:f>
        <x:v>0</x:v>
      </x:c>
    </x:row>
    <x:row r="190">
      <x:c r="A190" s="10" t="s">
        <x:v>246</x:v>
      </x:c>
      <x:c r="B190" s="10" t="s">
        <x:v>59</x:v>
      </x:c>
      <x:c r="C190" s="10" t="s">
        <x:v>60</x:v>
      </x:c>
      <x:c r="D190" s="12" t="n">
        <x:f>(SUM('Dimensões 61'!C28:K28)-'Dimensões 61'!I28)/8</x:f>
        <x:v>15.993589745120193</x:v>
      </x:c>
      <x:c r="E190" s="10" t="n">
        <x:f>1+COUNTIF($D$164:$D$190,"&gt;"&amp;D190)</x:f>
        <x:v>27</x:v>
      </x:c>
      <x:c r="F190" s="10" t="n">
        <x:f>E190-'Dimensões 61'!M28</x:f>
        <x:v>0</x:v>
      </x:c>
    </x:row>
    <x:row r="191">
      <x:c r="A191" s="10" t="s">
        <x:v>255</x:v>
      </x:c>
      <x:c r="B191" s="10" t="s">
        <x:v>67</x:v>
      </x:c>
      <x:c r="C191" s="10" t="s">
        <x:v>68</x:v>
      </x:c>
      <x:c r="D191" s="12" t="n">
        <x:f>(SUM('Dimensões 61'!C2:K2)-'Dimensões 61'!J2)/8</x:f>
        <x:v>73.4301549215625</x:v>
      </x:c>
      <x:c r="E191" s="10" t="n">
        <x:f>1+COUNTIF($D$191:$D$217,"&gt;"&amp;D191)</x:f>
        <x:v>5</x:v>
      </x:c>
      <x:c r="F191" s="10" t="n">
        <x:f>E191-'Dimensões 61'!M2</x:f>
        <x:v>3</x:v>
      </x:c>
    </x:row>
    <x:row r="192">
      <x:c r="A192" s="10" t="s">
        <x:v>255</x:v>
      </x:c>
      <x:c r="B192" s="10" t="s">
        <x:v>83</x:v>
      </x:c>
      <x:c r="C192" s="10" t="s">
        <x:v>84</x:v>
      </x:c>
      <x:c r="D192" s="12" t="n">
        <x:f>(SUM('Dimensões 61'!C3:K3)-'Dimensões 61'!J3)/8</x:f>
        <x:v>76.61191239788461</x:v>
      </x:c>
      <x:c r="E192" s="10" t="n">
        <x:f>1+COUNTIF($D$191:$D$217,"&gt;"&amp;D192)</x:f>
        <x:v>1</x:v>
      </x:c>
      <x:c r="F192" s="10" t="n">
        <x:f>E192-'Dimensões 61'!M3</x:f>
        <x:v>0</x:v>
      </x:c>
    </x:row>
    <x:row r="193">
      <x:c r="A193" s="10" t="s">
        <x:v>255</x:v>
      </x:c>
      <x:c r="B193" s="10" t="s">
        <x:v>89</x:v>
      </x:c>
      <x:c r="C193" s="10" t="s">
        <x:v>90</x:v>
      </x:c>
      <x:c r="D193" s="12" t="n">
        <x:f>(SUM('Dimensões 61'!C4:K4)-'Dimensões 61'!J4)/8</x:f>
        <x:v>74.3122329117548</x:v>
      </x:c>
      <x:c r="E193" s="10" t="n">
        <x:f>1+COUNTIF($D$191:$D$217,"&gt;"&amp;D193)</x:f>
        <x:v>3</x:v>
      </x:c>
      <x:c r="F193" s="10" t="n">
        <x:f>E193-'Dimensões 61'!M4</x:f>
        <x:v>-1</x:v>
      </x:c>
    </x:row>
    <x:row r="194">
      <x:c r="A194" s="10" t="s">
        <x:v>255</x:v>
      </x:c>
      <x:c r="B194" s="10" t="s">
        <x:v>95</x:v>
      </x:c>
      <x:c r="C194" s="10" t="s">
        <x:v>96</x:v>
      </x:c>
      <x:c r="D194" s="12" t="n">
        <x:f>(SUM('Dimensões 61'!C5:K5)-'Dimensões 61'!J5)/8</x:f>
        <x:v>75.32986111766827</x:v>
      </x:c>
      <x:c r="E194" s="10" t="n">
        <x:f>1+COUNTIF($D$191:$D$217,"&gt;"&amp;D194)</x:f>
        <x:v>2</x:v>
      </x:c>
      <x:c r="F194" s="10" t="n">
        <x:f>E194-'Dimensões 61'!M5</x:f>
        <x:v>-1</x:v>
      </x:c>
    </x:row>
    <x:row r="195">
      <x:c r="A195" s="10" t="s">
        <x:v>255</x:v>
      </x:c>
      <x:c r="B195" s="10" t="s">
        <x:v>57</x:v>
      </x:c>
      <x:c r="C195" s="10" t="s">
        <x:v>58</x:v>
      </x:c>
      <x:c r="D195" s="12" t="n">
        <x:f>(SUM('Dimensões 61'!C6:K6)-'Dimensões 61'!J6)/8</x:f>
        <x:v>74.2775106898077</x:v>
      </x:c>
      <x:c r="E195" s="10" t="n">
        <x:f>1+COUNTIF($D$191:$D$217,"&gt;"&amp;D195)</x:f>
        <x:v>4</x:v>
      </x:c>
      <x:c r="F195" s="10" t="n">
        <x:f>E195-'Dimensões 61'!M6</x:f>
        <x:v>-1</x:v>
      </x:c>
    </x:row>
    <x:row r="196">
      <x:c r="A196" s="10" t="s">
        <x:v>255</x:v>
      </x:c>
      <x:c r="B196" s="10" t="s">
        <x:v>103</x:v>
      </x:c>
      <x:c r="C196" s="10" t="s">
        <x:v>104</x:v>
      </x:c>
      <x:c r="D196" s="12" t="n">
        <x:f>(SUM('Dimensões 61'!C7:K7)-'Dimensões 61'!J7)/8</x:f>
        <x:v>69.20005342596153</x:v>
      </x:c>
      <x:c r="E196" s="10" t="n">
        <x:f>1+COUNTIF($D$191:$D$217,"&gt;"&amp;D196)</x:f>
        <x:v>6</x:v>
      </x:c>
      <x:c r="F196" s="10" t="n">
        <x:f>E196-'Dimensões 61'!M7</x:f>
        <x:v>0</x:v>
      </x:c>
    </x:row>
    <x:row r="197">
      <x:c r="A197" s="10" t="s">
        <x:v>255</x:v>
      </x:c>
      <x:c r="B197" s="10" t="s">
        <x:v>65</x:v>
      </x:c>
      <x:c r="C197" s="10" t="s">
        <x:v>66</x:v>
      </x:c>
      <x:c r="D197" s="12" t="n">
        <x:f>(SUM('Dimensões 61'!C8:K8)-'Dimensões 61'!J8)/8</x:f>
        <x:v>67.4011752196875</x:v>
      </x:c>
      <x:c r="E197" s="10" t="n">
        <x:f>1+COUNTIF($D$191:$D$217,"&gt;"&amp;D197)</x:f>
        <x:v>8</x:v>
      </x:c>
      <x:c r="F197" s="10" t="n">
        <x:f>E197-'Dimensões 61'!M8</x:f>
        <x:v>1</x:v>
      </x:c>
    </x:row>
    <x:row r="198">
      <x:c r="A198" s="10" t="s">
        <x:v>255</x:v>
      </x:c>
      <x:c r="B198" s="10" t="s">
        <x:v>75</x:v>
      </x:c>
      <x:c r="C198" s="10" t="s">
        <x:v>76</x:v>
      </x:c>
      <x:c r="D198" s="12" t="n">
        <x:f>(SUM('Dimensões 61'!C9:K9)-'Dimensões 61'!J9)/8</x:f>
        <x:v>65.6477029975</x:v>
      </x:c>
      <x:c r="E198" s="10" t="n">
        <x:f>1+COUNTIF($D$191:$D$217,"&gt;"&amp;D198)</x:f>
        <x:v>9</x:v>
      </x:c>
      <x:c r="F198" s="10" t="n">
        <x:f>E198-'Dimensões 61'!M9</x:f>
        <x:v>0</x:v>
      </x:c>
    </x:row>
    <x:row r="199">
      <x:c r="A199" s="10" t="s">
        <x:v>255</x:v>
      </x:c>
      <x:c r="B199" s="10" t="s">
        <x:v>48</x:v>
      </x:c>
      <x:c r="C199" s="10" t="s">
        <x:v>49</x:v>
      </x:c>
      <x:c r="D199" s="12" t="n">
        <x:f>(SUM('Dimensões 61'!C10:K10)-'Dimensões 61'!J10)/8</x:f>
        <x:v>69.05582265584135</x:v>
      </x:c>
      <x:c r="E199" s="10" t="n">
        <x:f>1+COUNTIF($D$191:$D$217,"&gt;"&amp;D199)</x:f>
        <x:v>7</x:v>
      </x:c>
      <x:c r="F199" s="10" t="n">
        <x:f>E199-'Dimensões 61'!M10</x:f>
        <x:v>-1</x:v>
      </x:c>
    </x:row>
    <x:row r="200">
      <x:c r="A200" s="10" t="s">
        <x:v>255</x:v>
      </x:c>
      <x:c r="B200" s="10" t="s">
        <x:v>77</x:v>
      </x:c>
      <x:c r="C200" s="10" t="s">
        <x:v>78</x:v>
      </x:c>
      <x:c r="D200" s="12" t="n">
        <x:f>(SUM('Dimensões 61'!C11:K11)-'Dimensões 61'!J11)/8</x:f>
        <x:v>61.81356838115386</x:v>
      </x:c>
      <x:c r="E200" s="10" t="n">
        <x:f>1+COUNTIF($D$191:$D$217,"&gt;"&amp;D200)</x:f>
        <x:v>10</x:v>
      </x:c>
      <x:c r="F200" s="10" t="n">
        <x:f>E200-'Dimensões 61'!M11</x:f>
        <x:v>0</x:v>
      </x:c>
    </x:row>
    <x:row r="201">
      <x:c r="A201" s="10" t="s">
        <x:v>255</x:v>
      </x:c>
      <x:c r="B201" s="10" t="s">
        <x:v>105</x:v>
      </x:c>
      <x:c r="C201" s="10" t="s">
        <x:v>106</x:v>
      </x:c>
      <x:c r="D201" s="12" t="n">
        <x:f>(SUM('Dimensões 61'!C12:K12)-'Dimensões 61'!J12)/8</x:f>
        <x:v>56.31744124324519</x:v>
      </x:c>
      <x:c r="E201" s="10" t="n">
        <x:f>1+COUNTIF($D$191:$D$217,"&gt;"&amp;D201)</x:f>
        <x:v>11</x:v>
      </x:c>
      <x:c r="F201" s="10" t="n">
        <x:f>E201-'Dimensões 61'!M12</x:f>
        <x:v>0</x:v>
      </x:c>
    </x:row>
    <x:row r="202">
      <x:c r="A202" s="10" t="s">
        <x:v>255</x:v>
      </x:c>
      <x:c r="B202" s="10" t="s">
        <x:v>63</x:v>
      </x:c>
      <x:c r="C202" s="10" t="s">
        <x:v>64</x:v>
      </x:c>
      <x:c r="D202" s="12" t="n">
        <x:f>(SUM('Dimensões 61'!C13:K13)-'Dimensões 61'!J13)/8</x:f>
        <x:v>50.17494658442307</x:v>
      </x:c>
      <x:c r="E202" s="10" t="n">
        <x:f>1+COUNTIF($D$191:$D$217,"&gt;"&amp;D202)</x:f>
        <x:v>12</x:v>
      </x:c>
      <x:c r="F202" s="10" t="n">
        <x:f>E202-'Dimensões 61'!M13</x:f>
        <x:v>0</x:v>
      </x:c>
    </x:row>
    <x:row r="203">
      <x:c r="A203" s="10" t="s">
        <x:v>255</x:v>
      </x:c>
      <x:c r="B203" s="10" t="s">
        <x:v>85</x:v>
      </x:c>
      <x:c r="C203" s="10" t="s">
        <x:v>86</x:v>
      </x:c>
      <x:c r="D203" s="12" t="n">
        <x:f>(SUM('Dimensões 61'!C14:K14)-'Dimensões 61'!J14)/8</x:f>
        <x:v>48.89022436403846</x:v>
      </x:c>
      <x:c r="E203" s="10" t="n">
        <x:f>1+COUNTIF($D$191:$D$217,"&gt;"&amp;D203)</x:f>
        <x:v>13</x:v>
      </x:c>
      <x:c r="F203" s="10" t="n">
        <x:f>E203-'Dimensões 61'!M14</x:f>
        <x:v>0</x:v>
      </x:c>
    </x:row>
    <x:row r="204">
      <x:c r="A204" s="10" t="s">
        <x:v>255</x:v>
      </x:c>
      <x:c r="B204" s="10" t="s">
        <x:v>73</x:v>
      </x:c>
      <x:c r="C204" s="10" t="s">
        <x:v>74</x:v>
      </x:c>
      <x:c r="D204" s="12" t="n">
        <x:f>(SUM('Dimensões 61'!C15:K15)-'Dimensões 61'!J15)/8</x:f>
        <x:v>44.42641560283654</x:v>
      </x:c>
      <x:c r="E204" s="10" t="n">
        <x:f>1+COUNTIF($D$191:$D$217,"&gt;"&amp;D204)</x:f>
        <x:v>16</x:v>
      </x:c>
      <x:c r="F204" s="10" t="n">
        <x:f>E204-'Dimensões 61'!M15</x:f>
        <x:v>2</x:v>
      </x:c>
    </x:row>
    <x:row r="205">
      <x:c r="A205" s="10" t="s">
        <x:v>255</x:v>
      </x:c>
      <x:c r="B205" s="10" t="s">
        <x:v>69</x:v>
      </x:c>
      <x:c r="C205" s="10" t="s">
        <x:v>70</x:v>
      </x:c>
      <x:c r="D205" s="12" t="n">
        <x:f>(SUM('Dimensões 61'!C16:K16)-'Dimensões 61'!J16)/8</x:f>
        <x:v>41.61725427925481</x:v>
      </x:c>
      <x:c r="E205" s="10" t="n">
        <x:f>1+COUNTIF($D$191:$D$217,"&gt;"&amp;D205)</x:f>
        <x:v>19</x:v>
      </x:c>
      <x:c r="F205" s="10" t="n">
        <x:f>E205-'Dimensões 61'!M16</x:f>
        <x:v>4</x:v>
      </x:c>
    </x:row>
    <x:row r="206">
      <x:c r="A206" s="10" t="s">
        <x:v>255</x:v>
      </x:c>
      <x:c r="B206" s="10" t="s">
        <x:v>61</x:v>
      </x:c>
      <x:c r="C206" s="10" t="s">
        <x:v>62</x:v>
      </x:c>
      <x:c r="D206" s="12" t="n">
        <x:f>(SUM('Dimensões 61'!C17:K17)-'Dimensões 61'!J17)/8</x:f>
        <x:v>45.16760150055289</x:v>
      </x:c>
      <x:c r="E206" s="10" t="n">
        <x:f>1+COUNTIF($D$191:$D$217,"&gt;"&amp;D206)</x:f>
        <x:v>15</x:v>
      </x:c>
      <x:c r="F206" s="10" t="n">
        <x:f>E206-'Dimensões 61'!M17</x:f>
        <x:v>-1</x:v>
      </x:c>
    </x:row>
    <x:row r="207">
      <x:c r="A207" s="10" t="s">
        <x:v>255</x:v>
      </x:c>
      <x:c r="B207" s="10" t="s">
        <x:v>93</x:v>
      </x:c>
      <x:c r="C207" s="10" t="s">
        <x:v>94</x:v>
      </x:c>
      <x:c r="D207" s="12" t="n">
        <x:f>(SUM('Dimensões 61'!C18:K18)-'Dimensões 61'!J18)/8</x:f>
        <x:v>45.52951389336539</x:v>
      </x:c>
      <x:c r="E207" s="10" t="n">
        <x:f>1+COUNTIF($D$191:$D$217,"&gt;"&amp;D207)</x:f>
        <x:v>14</x:v>
      </x:c>
      <x:c r="F207" s="10" t="n">
        <x:f>E207-'Dimensões 61'!M18</x:f>
        <x:v>-4</x:v>
      </x:c>
    </x:row>
    <x:row r="208">
      <x:c r="A208" s="10" t="s">
        <x:v>255</x:v>
      </x:c>
      <x:c r="B208" s="10" t="s">
        <x:v>97</x:v>
      </x:c>
      <x:c r="C208" s="10" t="s">
        <x:v>98</x:v>
      </x:c>
      <x:c r="D208" s="12" t="n">
        <x:f>(SUM('Dimensões 61'!C19:K19)-'Dimensões 61'!J19)/8</x:f>
        <x:v>43.99038461737981</x:v>
      </x:c>
      <x:c r="E208" s="10" t="n">
        <x:f>1+COUNTIF($D$191:$D$217,"&gt;"&amp;D208)</x:f>
        <x:v>17</x:v>
      </x:c>
      <x:c r="F208" s="10" t="n">
        <x:f>E208-'Dimensões 61'!M19</x:f>
        <x:v>0</x:v>
      </x:c>
    </x:row>
    <x:row r="209">
      <x:c r="A209" s="10" t="s">
        <x:v>255</x:v>
      </x:c>
      <x:c r="B209" s="10" t="s">
        <x:v>107</x:v>
      </x:c>
      <x:c r="C209" s="10" t="s">
        <x:v>108</x:v>
      </x:c>
      <x:c r="D209" s="12" t="n">
        <x:f>(SUM('Dimensões 61'!C20:K20)-'Dimensões 61'!J20)/8</x:f>
        <x:v>43.32532051454328</x:v>
      </x:c>
      <x:c r="E209" s="10" t="n">
        <x:f>1+COUNTIF($D$191:$D$217,"&gt;"&amp;D209)</x:f>
        <x:v>18</x:v>
      </x:c>
      <x:c r="F209" s="10" t="n">
        <x:f>E209-'Dimensões 61'!M20</x:f>
        <x:v>-1</x:v>
      </x:c>
    </x:row>
    <x:row r="210">
      <x:c r="A210" s="10" t="s">
        <x:v>255</x:v>
      </x:c>
      <x:c r="B210" s="10" t="s">
        <x:v>87</x:v>
      </x:c>
      <x:c r="C210" s="10" t="s">
        <x:v>88</x:v>
      </x:c>
      <x:c r="D210" s="12" t="n">
        <x:f>(SUM('Dimensões 61'!C21:K21)-'Dimensões 61'!J21)/8</x:f>
        <x:v>35.86672008913462</x:v>
      </x:c>
      <x:c r="E210" s="10" t="n">
        <x:f>1+COUNTIF($D$191:$D$217,"&gt;"&amp;D210)</x:f>
        <x:v>20</x:v>
      </x:c>
      <x:c r="F210" s="10" t="n">
        <x:f>E210-'Dimensões 61'!M21</x:f>
        <x:v>0</x:v>
      </x:c>
    </x:row>
    <x:row r="211">
      <x:c r="A211" s="10" t="s">
        <x:v>255</x:v>
      </x:c>
      <x:c r="B211" s="10" t="s">
        <x:v>99</x:v>
      </x:c>
      <x:c r="C211" s="10" t="s">
        <x:v>100</x:v>
      </x:c>
      <x:c r="D211" s="12" t="n">
        <x:f>(SUM('Dimensões 61'!C22:K22)-'Dimensões 61'!J22)/8</x:f>
        <x:v>34.462473295192304</x:v>
      </x:c>
      <x:c r="E211" s="10" t="n">
        <x:f>1+COUNTIF($D$191:$D$217,"&gt;"&amp;D211)</x:f>
        <x:v>21</x:v>
      </x:c>
      <x:c r="F211" s="10" t="n">
        <x:f>E211-'Dimensões 61'!M22</x:f>
        <x:v>0</x:v>
      </x:c>
    </x:row>
    <x:row r="212">
      <x:c r="A212" s="10" t="s">
        <x:v>255</x:v>
      </x:c>
      <x:c r="B212" s="10" t="s">
        <x:v>81</x:v>
      </x:c>
      <x:c r="C212" s="10" t="s">
        <x:v>82</x:v>
      </x:c>
      <x:c r="D212" s="12" t="n">
        <x:f>(SUM('Dimensões 61'!C23:K23)-'Dimensões 61'!J23)/8</x:f>
        <x:v>32.47596154125</x:v>
      </x:c>
      <x:c r="E212" s="10" t="n">
        <x:f>1+COUNTIF($D$191:$D$217,"&gt;"&amp;D212)</x:f>
        <x:v>22</x:v>
      </x:c>
      <x:c r="F212" s="10" t="n">
        <x:f>E212-'Dimensões 61'!M23</x:f>
        <x:v>0</x:v>
      </x:c>
    </x:row>
    <x:row r="213">
      <x:c r="A213" s="10" t="s">
        <x:v>255</x:v>
      </x:c>
      <x:c r="B213" s="10" t="s">
        <x:v>79</x:v>
      </x:c>
      <x:c r="C213" s="10" t="s">
        <x:v>80</x:v>
      </x:c>
      <x:c r="D213" s="12" t="n">
        <x:f>(SUM('Dimensões 61'!C24:K24)-'Dimensões 61'!J24)/8</x:f>
        <x:v>31.87232906228365</x:v>
      </x:c>
      <x:c r="E213" s="10" t="n">
        <x:f>1+COUNTIF($D$191:$D$217,"&gt;"&amp;D213)</x:f>
        <x:v>23</x:v>
      </x:c>
      <x:c r="F213" s="10" t="n">
        <x:f>E213-'Dimensões 61'!M24</x:f>
        <x:v>0</x:v>
      </x:c>
    </x:row>
    <x:row r="214">
      <x:c r="A214" s="10" t="s">
        <x:v>255</x:v>
      </x:c>
      <x:c r="B214" s="10" t="s">
        <x:v>101</x:v>
      </x:c>
      <x:c r="C214" s="10" t="s">
        <x:v>102</x:v>
      </x:c>
      <x:c r="D214" s="12" t="n">
        <x:f>(SUM('Dimensões 61'!C25:K25)-'Dimensões 61'!J25)/8</x:f>
        <x:v>31.69337606963942</x:v>
      </x:c>
      <x:c r="E214" s="10" t="n">
        <x:f>1+COUNTIF($D$191:$D$217,"&gt;"&amp;D214)</x:f>
        <x:v>24</x:v>
      </x:c>
      <x:c r="F214" s="10" t="n">
        <x:f>E214-'Dimensões 61'!M25</x:f>
        <x:v>0</x:v>
      </x:c>
    </x:row>
    <x:row r="215">
      <x:c r="A215" s="10" t="s">
        <x:v>255</x:v>
      </x:c>
      <x:c r="B215" s="10" t="s">
        <x:v>91</x:v>
      </x:c>
      <x:c r="C215" s="10" t="s">
        <x:v>92</x:v>
      </x:c>
      <x:c r="D215" s="12" t="n">
        <x:f>(SUM('Dimensões 61'!C26:K26)-'Dimensões 61'!J26)/8</x:f>
        <x:v>21.043002138701922</x:v>
      </x:c>
      <x:c r="E215" s="10" t="n">
        <x:f>1+COUNTIF($D$191:$D$217,"&gt;"&amp;D215)</x:f>
        <x:v>25</x:v>
      </x:c>
      <x:c r="F215" s="10" t="n">
        <x:f>E215-'Dimensões 61'!M26</x:f>
        <x:v>0</x:v>
      </x:c>
    </x:row>
    <x:row r="216">
      <x:c r="A216" s="10" t="s">
        <x:v>255</x:v>
      </x:c>
      <x:c r="B216" s="10" t="s">
        <x:v>71</x:v>
      </x:c>
      <x:c r="C216" s="10" t="s">
        <x:v>72</x:v>
      </x:c>
      <x:c r="D216" s="12" t="n">
        <x:f>(SUM('Dimensões 61'!C27:K27)-'Dimensões 61'!J27)/8</x:f>
        <x:v>21.034989319831734</x:v>
      </x:c>
      <x:c r="E216" s="10" t="n">
        <x:f>1+COUNTIF($D$191:$D$217,"&gt;"&amp;D216)</x:f>
        <x:v>26</x:v>
      </x:c>
      <x:c r="F216" s="10" t="n">
        <x:f>E216-'Dimensões 61'!M27</x:f>
        <x:v>0</x:v>
      </x:c>
    </x:row>
    <x:row r="217">
      <x:c r="A217" s="10" t="s">
        <x:v>255</x:v>
      </x:c>
      <x:c r="B217" s="10" t="s">
        <x:v>59</x:v>
      </x:c>
      <x:c r="C217" s="10" t="s">
        <x:v>60</x:v>
      </x:c>
      <x:c r="D217" s="12" t="n">
        <x:f>(SUM('Dimensões 61'!C28:K28)-'Dimensões 61'!J28)/8</x:f>
        <x:v>15.032051283629809</x:v>
      </x:c>
      <x:c r="E217" s="10" t="n">
        <x:f>1+COUNTIF($D$191:$D$217,"&gt;"&amp;D217)</x:f>
        <x:v>27</x:v>
      </x:c>
      <x:c r="F217" s="10" t="n">
        <x:f>E217-'Dimensões 61'!M28</x:f>
        <x:v>0</x:v>
      </x:c>
    </x:row>
    <x:row r="218">
      <x:c r="A218" s="10" t="s">
        <x:v>340</x:v>
      </x:c>
      <x:c r="B218" s="10" t="s">
        <x:v>67</x:v>
      </x:c>
      <x:c r="C218" s="10" t="s">
        <x:v>68</x:v>
      </x:c>
      <x:c r="D218" s="12" t="n">
        <x:f>(SUM('Dimensões 61'!C2:K2)-'Dimensões 61'!K2)/8</x:f>
        <x:v>78.30528846646635</x:v>
      </x:c>
      <x:c r="E218" s="10" t="n">
        <x:f>1+COUNTIF($D$218:$D$244,"&gt;"&amp;D218)</x:f>
        <x:v>2</x:v>
      </x:c>
      <x:c r="F218" s="10" t="n">
        <x:f>E218-'Dimensões 61'!M2</x:f>
        <x:v>0</x:v>
      </x:c>
    </x:row>
    <x:row r="219">
      <x:c r="A219" s="10" t="s">
        <x:v>340</x:v>
      </x:c>
      <x:c r="B219" s="10" t="s">
        <x:v>83</x:v>
      </x:c>
      <x:c r="C219" s="10" t="s">
        <x:v>84</x:v>
      </x:c>
      <x:c r="D219" s="12" t="n">
        <x:f>(SUM('Dimensões 61'!C3:K3)-'Dimensões 61'!K3)/8</x:f>
        <x:v>79.57532051603366</x:v>
      </x:c>
      <x:c r="E219" s="10" t="n">
        <x:f>1+COUNTIF($D$218:$D$244,"&gt;"&amp;D219)</x:f>
        <x:v>1</x:v>
      </x:c>
      <x:c r="F219" s="10" t="n">
        <x:f>E219-'Dimensões 61'!M3</x:f>
        <x:v>0</x:v>
      </x:c>
    </x:row>
    <x:row r="220">
      <x:c r="A220" s="10" t="s">
        <x:v>340</x:v>
      </x:c>
      <x:c r="B220" s="10" t="s">
        <x:v>89</x:v>
      </x:c>
      <x:c r="C220" s="10" t="s">
        <x:v>90</x:v>
      </x:c>
      <x:c r="D220" s="12" t="n">
        <x:f>(SUM('Dimensões 61'!C4:K4)-'Dimensões 61'!K4)/8</x:f>
        <x:v>75.02403846545673</x:v>
      </x:c>
      <x:c r="E220" s="10" t="n">
        <x:f>1+COUNTIF($D$218:$D$244,"&gt;"&amp;D220)</x:f>
        <x:v>5</x:v>
      </x:c>
      <x:c r="F220" s="10" t="n">
        <x:f>E220-'Dimensões 61'!M4</x:f>
        <x:v>1</x:v>
      </x:c>
    </x:row>
    <x:row r="221">
      <x:c r="A221" s="10" t="s">
        <x:v>340</x:v>
      </x:c>
      <x:c r="B221" s="10" t="s">
        <x:v>95</x:v>
      </x:c>
      <x:c r="C221" s="10" t="s">
        <x:v>96</x:v>
      </x:c>
      <x:c r="D221" s="12" t="n">
        <x:f>(SUM('Dimensões 61'!C5:K5)-'Dimensões 61'!K5)/8</x:f>
        <x:v>77.07532051769232</x:v>
      </x:c>
      <x:c r="E221" s="10" t="n">
        <x:f>1+COUNTIF($D$218:$D$244,"&gt;"&amp;D221)</x:f>
        <x:v>3</x:v>
      </x:c>
      <x:c r="F221" s="10" t="n">
        <x:f>E221-'Dimensões 61'!M5</x:f>
        <x:v>0</x:v>
      </x:c>
    </x:row>
    <x:row r="222">
      <x:c r="A222" s="10" t="s">
        <x:v>340</x:v>
      </x:c>
      <x:c r="B222" s="10" t="s">
        <x:v>57</x:v>
      </x:c>
      <x:c r="C222" s="10" t="s">
        <x:v>58</x:v>
      </x:c>
      <x:c r="D222" s="12" t="n">
        <x:f>(SUM('Dimensões 61'!C6:K6)-'Dimensões 61'!K6)/8</x:f>
        <x:v>76.70472756889424</x:v>
      </x:c>
      <x:c r="E222" s="10" t="n">
        <x:f>1+COUNTIF($D$218:$D$244,"&gt;"&amp;D222)</x:f>
        <x:v>4</x:v>
      </x:c>
      <x:c r="F222" s="10" t="n">
        <x:f>E222-'Dimensões 61'!M6</x:f>
        <x:v>-1</x:v>
      </x:c>
    </x:row>
    <x:row r="223">
      <x:c r="A223" s="10" t="s">
        <x:v>340</x:v>
      </x:c>
      <x:c r="B223" s="10" t="s">
        <x:v>103</x:v>
      </x:c>
      <x:c r="C223" s="10" t="s">
        <x:v>104</x:v>
      </x:c>
      <x:c r="D223" s="12" t="n">
        <x:f>(SUM('Dimensões 61'!C7:K7)-'Dimensões 61'!K7)/8</x:f>
        <x:v>70.75420673617788</x:v>
      </x:c>
      <x:c r="E223" s="10" t="n">
        <x:f>1+COUNTIF($D$218:$D$244,"&gt;"&amp;D223)</x:f>
        <x:v>6</x:v>
      </x:c>
      <x:c r="F223" s="10" t="n">
        <x:f>E223-'Dimensões 61'!M7</x:f>
        <x:v>0</x:v>
      </x:c>
    </x:row>
    <x:row r="224">
      <x:c r="A224" s="10" t="s">
        <x:v>340</x:v>
      </x:c>
      <x:c r="B224" s="10" t="s">
        <x:v>65</x:v>
      </x:c>
      <x:c r="C224" s="10" t="s">
        <x:v>66</x:v>
      </x:c>
      <x:c r="D224" s="12" t="n">
        <x:f>(SUM('Dimensões 61'!C8:K8)-'Dimensões 61'!K8)/8</x:f>
        <x:v>68.69157318778846</x:v>
      </x:c>
      <x:c r="E224" s="10" t="n">
        <x:f>1+COUNTIF($D$218:$D$244,"&gt;"&amp;D224)</x:f>
        <x:v>8</x:v>
      </x:c>
      <x:c r="F224" s="10" t="n">
        <x:f>E224-'Dimensões 61'!M8</x:f>
        <x:v>1</x:v>
      </x:c>
    </x:row>
    <x:row r="225">
      <x:c r="A225" s="10" t="s">
        <x:v>340</x:v>
      </x:c>
      <x:c r="B225" s="10" t="s">
        <x:v>75</x:v>
      </x:c>
      <x:c r="C225" s="10" t="s">
        <x:v>76</x:v>
      </x:c>
      <x:c r="D225" s="12" t="n">
        <x:f>(SUM('Dimensões 61'!C9:K9)-'Dimensões 61'!K9)/8</x:f>
        <x:v>70.07678953459134</x:v>
      </x:c>
      <x:c r="E225" s="10" t="n">
        <x:f>1+COUNTIF($D$218:$D$244,"&gt;"&amp;D225)</x:f>
        <x:v>7</x:v>
      </x:c>
      <x:c r="F225" s="10" t="n">
        <x:f>E225-'Dimensões 61'!M9</x:f>
        <x:v>-2</x:v>
      </x:c>
    </x:row>
    <x:row r="226">
      <x:c r="A226" s="10" t="s">
        <x:v>340</x:v>
      </x:c>
      <x:c r="B226" s="10" t="s">
        <x:v>48</x:v>
      </x:c>
      <x:c r="C226" s="10" t="s">
        <x:v>49</x:v>
      </x:c>
      <x:c r="D226" s="12" t="n">
        <x:f>(SUM('Dimensões 61'!C10:K10)-'Dimensões 61'!K10)/8</x:f>
        <x:v>67.57879273944712</x:v>
      </x:c>
      <x:c r="E226" s="10" t="n">
        <x:f>1+COUNTIF($D$218:$D$244,"&gt;"&amp;D226)</x:f>
        <x:v>9</x:v>
      </x:c>
      <x:c r="F226" s="10" t="n">
        <x:f>E226-'Dimensões 61'!M10</x:f>
        <x:v>1</x:v>
      </x:c>
    </x:row>
    <x:row r="227">
      <x:c r="A227" s="10" t="s">
        <x:v>340</x:v>
      </x:c>
      <x:c r="B227" s="10" t="s">
        <x:v>77</x:v>
      </x:c>
      <x:c r="C227" s="10" t="s">
        <x:v>78</x:v>
      </x:c>
      <x:c r="D227" s="12" t="n">
        <x:f>(SUM('Dimensões 61'!C11:K11)-'Dimensões 61'!K11)/8</x:f>
        <x:v>62.08733974694712</x:v>
      </x:c>
      <x:c r="E227" s="10" t="n">
        <x:f>1+COUNTIF($D$218:$D$244,"&gt;"&amp;D227)</x:f>
        <x:v>10</x:v>
      </x:c>
      <x:c r="F227" s="10" t="n">
        <x:f>E227-'Dimensões 61'!M11</x:f>
        <x:v>0</x:v>
      </x:c>
    </x:row>
    <x:row r="228">
      <x:c r="A228" s="10" t="s">
        <x:v>340</x:v>
      </x:c>
      <x:c r="B228" s="10" t="s">
        <x:v>105</x:v>
      </x:c>
      <x:c r="C228" s="10" t="s">
        <x:v>106</x:v>
      </x:c>
      <x:c r="D228" s="12" t="n">
        <x:f>(SUM('Dimensões 61'!C12:K12)-'Dimensões 61'!K12)/8</x:f>
        <x:v>53.83814102855769</x:v>
      </x:c>
      <x:c r="E228" s="10" t="n">
        <x:f>1+COUNTIF($D$218:$D$244,"&gt;"&amp;D228)</x:f>
        <x:v>11</x:v>
      </x:c>
      <x:c r="F228" s="10" t="n">
        <x:f>E228-'Dimensões 61'!M12</x:f>
        <x:v>0</x:v>
      </x:c>
    </x:row>
    <x:row r="229">
      <x:c r="A229" s="10" t="s">
        <x:v>340</x:v>
      </x:c>
      <x:c r="B229" s="10" t="s">
        <x:v>63</x:v>
      </x:c>
      <x:c r="C229" s="10" t="s">
        <x:v>64</x:v>
      </x:c>
      <x:c r="D229" s="12" t="n">
        <x:f>(SUM('Dimensões 61'!C13:K13)-'Dimensões 61'!K13)/8</x:f>
        <x:v>52.267628207331725</x:v>
      </x:c>
      <x:c r="E229" s="10" t="n">
        <x:f>1+COUNTIF($D$218:$D$244,"&gt;"&amp;D229)</x:f>
        <x:v>12</x:v>
      </x:c>
      <x:c r="F229" s="10" t="n">
        <x:f>E229-'Dimensões 61'!M13</x:f>
        <x:v>0</x:v>
      </x:c>
    </x:row>
    <x:row r="230">
      <x:c r="A230" s="10" t="s">
        <x:v>340</x:v>
      </x:c>
      <x:c r="B230" s="10" t="s">
        <x:v>85</x:v>
      </x:c>
      <x:c r="C230" s="10" t="s">
        <x:v>86</x:v>
      </x:c>
      <x:c r="D230" s="12" t="n">
        <x:f>(SUM('Dimensões 61'!C14:K14)-'Dimensões 61'!K14)/8</x:f>
        <x:v>47.142761755624996</x:v>
      </x:c>
      <x:c r="E230" s="10" t="n">
        <x:f>1+COUNTIF($D$218:$D$244,"&gt;"&amp;D230)</x:f>
        <x:v>13</x:v>
      </x:c>
      <x:c r="F230" s="10" t="n">
        <x:f>E230-'Dimensões 61'!M14</x:f>
        <x:v>0</x:v>
      </x:c>
    </x:row>
    <x:row r="231">
      <x:c r="A231" s="10" t="s">
        <x:v>340</x:v>
      </x:c>
      <x:c r="B231" s="10" t="s">
        <x:v>73</x:v>
      </x:c>
      <x:c r="C231" s="10" t="s">
        <x:v>74</x:v>
      </x:c>
      <x:c r="D231" s="12" t="n">
        <x:f>(SUM('Dimensões 61'!C15:K15)-'Dimensões 61'!K15)/8</x:f>
        <x:v>44.52123397725962</x:v>
      </x:c>
      <x:c r="E231" s="10" t="n">
        <x:f>1+COUNTIF($D$218:$D$244,"&gt;"&amp;D231)</x:f>
        <x:v>16</x:v>
      </x:c>
      <x:c r="F231" s="10" t="n">
        <x:f>E231-'Dimensões 61'!M15</x:f>
        <x:v>2</x:v>
      </x:c>
    </x:row>
    <x:row r="232">
      <x:c r="A232" s="10" t="s">
        <x:v>340</x:v>
      </x:c>
      <x:c r="B232" s="10" t="s">
        <x:v>69</x:v>
      </x:c>
      <x:c r="C232" s="10" t="s">
        <x:v>70</x:v>
      </x:c>
      <x:c r="D232" s="12" t="n">
        <x:f>(SUM('Dimensões 61'!C16:K16)-'Dimensões 61'!K16)/8</x:f>
        <x:v>43.81310096603366</x:v>
      </x:c>
      <x:c r="E232" s="10" t="n">
        <x:f>1+COUNTIF($D$218:$D$244,"&gt;"&amp;D232)</x:f>
        <x:v>18</x:v>
      </x:c>
      <x:c r="F232" s="10" t="n">
        <x:f>E232-'Dimensões 61'!M16</x:f>
        <x:v>3</x:v>
      </x:c>
    </x:row>
    <x:row r="233">
      <x:c r="A233" s="10" t="s">
        <x:v>340</x:v>
      </x:c>
      <x:c r="B233" s="10" t="s">
        <x:v>61</x:v>
      </x:c>
      <x:c r="C233" s="10" t="s">
        <x:v>62</x:v>
      </x:c>
      <x:c r="D233" s="12" t="n">
        <x:f>(SUM('Dimensões 61'!C17:K17)-'Dimensões 61'!K17)/8</x:f>
        <x:v>43.93229167040866</x:v>
      </x:c>
      <x:c r="E233" s="10" t="n">
        <x:f>1+COUNTIF($D$218:$D$244,"&gt;"&amp;D233)</x:f>
        <x:v>17</x:v>
      </x:c>
      <x:c r="F233" s="10" t="n">
        <x:f>E233-'Dimensões 61'!M17</x:f>
        <x:v>1</x:v>
      </x:c>
    </x:row>
    <x:row r="234">
      <x:c r="A234" s="10" t="s">
        <x:v>340</x:v>
      </x:c>
      <x:c r="B234" s="10" t="s">
        <x:v>93</x:v>
      </x:c>
      <x:c r="C234" s="10" t="s">
        <x:v>94</x:v>
      </x:c>
      <x:c r="D234" s="12" t="n">
        <x:f>(SUM('Dimensões 61'!C18:K18)-'Dimensões 61'!K18)/8</x:f>
        <x:v>44.69217414899039</x:v>
      </x:c>
      <x:c r="E234" s="10" t="n">
        <x:f>1+COUNTIF($D$218:$D$244,"&gt;"&amp;D234)</x:f>
        <x:v>14</x:v>
      </x:c>
      <x:c r="F234" s="10" t="n">
        <x:f>E234-'Dimensões 61'!M18</x:f>
        <x:v>-4</x:v>
      </x:c>
    </x:row>
    <x:row r="235">
      <x:c r="A235" s="10" t="s">
        <x:v>340</x:v>
      </x:c>
      <x:c r="B235" s="10" t="s">
        <x:v>97</x:v>
      </x:c>
      <x:c r="C235" s="10" t="s">
        <x:v>98</x:v>
      </x:c>
      <x:c r="D235" s="12" t="n">
        <x:f>(SUM('Dimensões 61'!C19:K19)-'Dimensões 61'!K19)/8</x:f>
        <x:v>44.68883547146635</x:v>
      </x:c>
      <x:c r="E235" s="10" t="n">
        <x:f>1+COUNTIF($D$218:$D$244,"&gt;"&amp;D235)</x:f>
        <x:v>15</x:v>
      </x:c>
      <x:c r="F235" s="10" t="n">
        <x:f>E235-'Dimensões 61'!M19</x:f>
        <x:v>-2</x:v>
      </x:c>
    </x:row>
    <x:row r="236">
      <x:c r="A236" s="10" t="s">
        <x:v>340</x:v>
      </x:c>
      <x:c r="B236" s="10" t="s">
        <x:v>107</x:v>
      </x:c>
      <x:c r="C236" s="10" t="s">
        <x:v>108</x:v>
      </x:c>
      <x:c r="D236" s="12" t="n">
        <x:f>(SUM('Dimensões 61'!C20:K20)-'Dimensões 61'!K20)/8</x:f>
        <x:v>39.83774038576924</x:v>
      </x:c>
      <x:c r="E236" s="10" t="n">
        <x:f>1+COUNTIF($D$218:$D$244,"&gt;"&amp;D236)</x:f>
        <x:v>19</x:v>
      </x:c>
      <x:c r="F236" s="10" t="n">
        <x:f>E236-'Dimensões 61'!M20</x:f>
        <x:v>0</x:v>
      </x:c>
    </x:row>
    <x:row r="237">
      <x:c r="A237" s="10" t="s">
        <x:v>340</x:v>
      </x:c>
      <x:c r="B237" s="10" t="s">
        <x:v>87</x:v>
      </x:c>
      <x:c r="C237" s="10" t="s">
        <x:v>88</x:v>
      </x:c>
      <x:c r="D237" s="12" t="n">
        <x:f>(SUM('Dimensões 61'!C21:K21)-'Dimensões 61'!K21)/8</x:f>
        <x:v>38.17474626293269</x:v>
      </x:c>
      <x:c r="E237" s="10" t="n">
        <x:f>1+COUNTIF($D$218:$D$244,"&gt;"&amp;D237)</x:f>
        <x:v>20</x:v>
      </x:c>
      <x:c r="F237" s="10" t="n">
        <x:f>E237-'Dimensões 61'!M21</x:f>
        <x:v>0</x:v>
      </x:c>
    </x:row>
    <x:row r="238">
      <x:c r="A238" s="10" t="s">
        <x:v>340</x:v>
      </x:c>
      <x:c r="B238" s="10" t="s">
        <x:v>99</x:v>
      </x:c>
      <x:c r="C238" s="10" t="s">
        <x:v>100</x:v>
      </x:c>
      <x:c r="D238" s="12" t="n">
        <x:f>(SUM('Dimensões 61'!C22:K22)-'Dimensões 61'!K22)/8</x:f>
        <x:v>33.934628742596146</x:v>
      </x:c>
      <x:c r="E238" s="10" t="n">
        <x:f>1+COUNTIF($D$218:$D$244,"&gt;"&amp;D238)</x:f>
        <x:v>21</x:v>
      </x:c>
      <x:c r="F238" s="10" t="n">
        <x:f>E238-'Dimensões 61'!M22</x:f>
        <x:v>0</x:v>
      </x:c>
    </x:row>
    <x:row r="239">
      <x:c r="A239" s="10" t="s">
        <x:v>340</x:v>
      </x:c>
      <x:c r="B239" s="10" t="s">
        <x:v>81</x:v>
      </x:c>
      <x:c r="C239" s="10" t="s">
        <x:v>82</x:v>
      </x:c>
      <x:c r="D239" s="12" t="n">
        <x:f>(SUM('Dimensões 61'!C23:K23)-'Dimensões 61'!K23)/8</x:f>
        <x:v>30.132879275480768</x:v>
      </x:c>
      <x:c r="E239" s="10" t="n">
        <x:f>1+COUNTIF($D$218:$D$244,"&gt;"&amp;D239)</x:f>
        <x:v>22</x:v>
      </x:c>
      <x:c r="F239" s="10" t="n">
        <x:f>E239-'Dimensões 61'!M23</x:f>
        <x:v>0</x:v>
      </x:c>
    </x:row>
    <x:row r="240">
      <x:c r="A240" s="10" t="s">
        <x:v>340</x:v>
      </x:c>
      <x:c r="B240" s="10" t="s">
        <x:v>79</x:v>
      </x:c>
      <x:c r="C240" s="10" t="s">
        <x:v>80</x:v>
      </x:c>
      <x:c r="D240" s="12" t="n">
        <x:f>(SUM('Dimensões 61'!C24:K24)-'Dimensões 61'!K24)/8</x:f>
        <x:v>26.679687501682686</x:v>
      </x:c>
      <x:c r="E240" s="10" t="n">
        <x:f>1+COUNTIF($D$218:$D$244,"&gt;"&amp;D240)</x:f>
        <x:v>24</x:v>
      </x:c>
      <x:c r="F240" s="10" t="n">
        <x:f>E240-'Dimensões 61'!M24</x:f>
        <x:v>1</x:v>
      </x:c>
    </x:row>
    <x:row r="241">
      <x:c r="A241" s="10" t="s">
        <x:v>340</x:v>
      </x:c>
      <x:c r="B241" s="10" t="s">
        <x:v>101</x:v>
      </x:c>
      <x:c r="C241" s="10" t="s">
        <x:v>102</x:v>
      </x:c>
      <x:c r="D241" s="12" t="n">
        <x:f>(SUM('Dimensões 61'!C25:K25)-'Dimensões 61'!K25)/8</x:f>
        <x:v>27.598157051947112</x:v>
      </x:c>
      <x:c r="E241" s="10" t="n">
        <x:f>1+COUNTIF($D$218:$D$244,"&gt;"&amp;D241)</x:f>
        <x:v>23</x:v>
      </x:c>
      <x:c r="F241" s="10" t="n">
        <x:f>E241-'Dimensões 61'!M25</x:f>
        <x:v>-1</x:v>
      </x:c>
    </x:row>
    <x:row r="242">
      <x:c r="A242" s="10" t="s">
        <x:v>340</x:v>
      </x:c>
      <x:c r="B242" s="10" t="s">
        <x:v>91</x:v>
      </x:c>
      <x:c r="C242" s="10" t="s">
        <x:v>92</x:v>
      </x:c>
      <x:c r="D242" s="12" t="n">
        <x:f>(SUM('Dimensões 61'!C26:K26)-'Dimensões 61'!K26)/8</x:f>
        <x:v>22.23691239391827</x:v>
      </x:c>
      <x:c r="E242" s="10" t="n">
        <x:f>1+COUNTIF($D$218:$D$244,"&gt;"&amp;D242)</x:f>
        <x:v>25</x:v>
      </x:c>
      <x:c r="F242" s="10" t="n">
        <x:f>E242-'Dimensões 61'!M26</x:f>
        <x:v>0</x:v>
      </x:c>
    </x:row>
    <x:row r="243">
      <x:c r="A243" s="10" t="s">
        <x:v>340</x:v>
      </x:c>
      <x:c r="B243" s="10" t="s">
        <x:v>71</x:v>
      </x:c>
      <x:c r="C243" s="10" t="s">
        <x:v>72</x:v>
      </x:c>
      <x:c r="D243" s="12" t="n">
        <x:f>(SUM('Dimensões 61'!C27:K27)-'Dimensões 61'!K27)/8</x:f>
        <x:v>18.76869658391827</x:v>
      </x:c>
      <x:c r="E243" s="10" t="n">
        <x:f>1+COUNTIF($D$218:$D$244,"&gt;"&amp;D243)</x:f>
        <x:v>26</x:v>
      </x:c>
      <x:c r="F243" s="10" t="n">
        <x:f>E243-'Dimensões 61'!M27</x:f>
        <x:v>0</x:v>
      </x:c>
    </x:row>
    <x:row r="244">
      <x:c r="A244" s="10" t="s">
        <x:v>340</x:v>
      </x:c>
      <x:c r="B244" s="10" t="s">
        <x:v>59</x:v>
      </x:c>
      <x:c r="C244" s="10" t="s">
        <x:v>60</x:v>
      </x:c>
      <x:c r="D244" s="12" t="n">
        <x:f>(SUM('Dimensões 61'!C28:K28)-'Dimensões 61'!K28)/8</x:f>
        <x:v>11.866987180961537</x:v>
      </x:c>
      <x:c r="E244" s="10" t="n">
        <x:f>1+COUNTIF($D$218:$D$244,"&gt;"&amp;D244)</x:f>
        <x:v>27</x:v>
      </x:c>
      <x:c r="F244" s="10" t="n">
        <x:f>E244-'Dimensões 61'!M28</x:f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c18af72c76684056"/>
  </x:tableParts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4" width="25" customWidth="1"/>
  </x:cols>
  <x:sheetData>
    <x:row r="1" ht="30" customHeight="1">
      <x:c r="A1" s="9" t="s">
        <x:v>554</x:v>
      </x:c>
      <x:c r="B1" s="9" t="s">
        <x:v>555</x:v>
      </x:c>
      <x:c r="C1" s="9" t="s">
        <x:v>556</x:v>
      </x:c>
      <x:c r="D1" s="9" t="s">
        <x:v>557</x:v>
      </x:c>
    </x:row>
    <x:row r="2">
      <x:c r="A2" s="10" t="s">
        <x:v>56</x:v>
      </x:c>
      <x:c r="B2" s="10" t="s">
        <x:v>120</x:v>
      </x:c>
      <x:c r="C2" s="17" t="n">
        <x:v>0.8529322328217587</x:v>
      </x:c>
      <x:c r="D2" s="11" t="b">
        <x:v>1</x:v>
      </x:c>
    </x:row>
    <x:row r="3">
      <x:c r="A3" s="10" t="s">
        <x:v>56</x:v>
      </x:c>
      <x:c r="B3" s="10" t="s">
        <x:v>124</x:v>
      </x:c>
      <x:c r="C3" s="17" t="n">
        <x:v>0.9006724137021144</x:v>
      </x:c>
      <x:c r="D3" s="11" t="b">
        <x:v>1</x:v>
      </x:c>
    </x:row>
    <x:row r="4">
      <x:c r="A4" s="10" t="s">
        <x:v>56</x:v>
      </x:c>
      <x:c r="B4" s="10" t="s">
        <x:v>134</x:v>
      </x:c>
      <x:c r="C4" s="17" t="n">
        <x:v>0.4180791399104927</x:v>
      </x:c>
      <x:c r="D4" s="11" t="b">
        <x:v>0</x:v>
      </x:c>
    </x:row>
    <x:row r="5">
      <x:c r="A5" s="10" t="s">
        <x:v>56</x:v>
      </x:c>
      <x:c r="B5" s="10" t="s">
        <x:v>165</x:v>
      </x:c>
      <x:c r="C5" s="17" t="n">
        <x:v>0.7927928759734398</x:v>
      </x:c>
      <x:c r="D5" s="11" t="b">
        <x:v>0</x:v>
      </x:c>
    </x:row>
    <x:row r="6">
      <x:c r="A6" s="10" t="s">
        <x:v>56</x:v>
      </x:c>
      <x:c r="B6" s="10" t="s">
        <x:v>236</x:v>
      </x:c>
      <x:c r="C6" s="17" t="n">
        <x:v>0.5037445126783267</x:v>
      </x:c>
      <x:c r="D6" s="11" t="b">
        <x:v>0</x:v>
      </x:c>
    </x:row>
    <x:row r="7">
      <x:c r="A7" s="10" t="s">
        <x:v>56</x:v>
      </x:c>
      <x:c r="B7" s="10" t="s">
        <x:v>246</x:v>
      </x:c>
      <x:c r="C7" s="17" t="n">
        <x:v>0.3356797074557407</x:v>
      </x:c>
      <x:c r="D7" s="11" t="b">
        <x:v>0</x:v>
      </x:c>
    </x:row>
    <x:row r="8">
      <x:c r="A8" s="10" t="s">
        <x:v>56</x:v>
      </x:c>
      <x:c r="B8" s="10" t="s">
        <x:v>255</x:v>
      </x:c>
      <x:c r="C8" s="17" t="n">
        <x:v>0.6739961006446</x:v>
      </x:c>
      <x:c r="D8" s="11" t="b">
        <x:v>0</x:v>
      </x:c>
    </x:row>
    <x:row r="9">
      <x:c r="A9" s="10" t="s">
        <x:v>56</x:v>
      </x:c>
      <x:c r="B9" s="10" t="s">
        <x:v>340</x:v>
      </x:c>
      <x:c r="C9" s="17" t="n">
        <x:v>0.47335476030771645</x:v>
      </x:c>
      <x:c r="D9" s="11" t="b">
        <x:v>0</x:v>
      </x:c>
    </x:row>
    <x:row r="10">
      <x:c r="A10" s="10" t="s">
        <x:v>120</x:v>
      </x:c>
      <x:c r="B10" s="10" t="s">
        <x:v>124</x:v>
      </x:c>
      <x:c r="C10" s="17" t="n">
        <x:v>0.9257563598206262</x:v>
      </x:c>
      <x:c r="D10" s="11" t="b">
        <x:v>1</x:v>
      </x:c>
    </x:row>
    <x:row r="11">
      <x:c r="A11" s="10" t="s">
        <x:v>120</x:v>
      </x:c>
      <x:c r="B11" s="10" t="s">
        <x:v>134</x:v>
      </x:c>
      <x:c r="C11" s="17" t="n">
        <x:v>0.4961074702892716</x:v>
      </x:c>
      <x:c r="D11" s="11" t="b">
        <x:v>0</x:v>
      </x:c>
    </x:row>
    <x:row r="12">
      <x:c r="A12" s="10" t="s">
        <x:v>120</x:v>
      </x:c>
      <x:c r="B12" s="10" t="s">
        <x:v>165</x:v>
      </x:c>
      <x:c r="C12" s="17" t="n">
        <x:v>0.7534727610301061</x:v>
      </x:c>
      <x:c r="D12" s="11" t="b">
        <x:v>0</x:v>
      </x:c>
    </x:row>
    <x:row r="13">
      <x:c r="A13" s="10" t="s">
        <x:v>120</x:v>
      </x:c>
      <x:c r="B13" s="10" t="s">
        <x:v>236</x:v>
      </x:c>
      <x:c r="C13" s="17" t="n">
        <x:v>0.7330788999349882</x:v>
      </x:c>
      <x:c r="D13" s="11" t="b">
        <x:v>0</x:v>
      </x:c>
    </x:row>
    <x:row r="14">
      <x:c r="A14" s="10" t="s">
        <x:v>120</x:v>
      </x:c>
      <x:c r="B14" s="10" t="s">
        <x:v>246</x:v>
      </x:c>
      <x:c r="C14" s="17" t="n">
        <x:v>0.46711611259409147</x:v>
      </x:c>
      <x:c r="D14" s="11" t="b">
        <x:v>0</x:v>
      </x:c>
    </x:row>
    <x:row r="15">
      <x:c r="A15" s="10" t="s">
        <x:v>120</x:v>
      </x:c>
      <x:c r="B15" s="10" t="s">
        <x:v>255</x:v>
      </x:c>
      <x:c r="C15" s="17" t="n">
        <x:v>0.6640207679256406</x:v>
      </x:c>
      <x:c r="D15" s="11" t="b">
        <x:v>0</x:v>
      </x:c>
    </x:row>
    <x:row r="16">
      <x:c r="A16" s="10" t="s">
        <x:v>120</x:v>
      </x:c>
      <x:c r="B16" s="10" t="s">
        <x:v>340</x:v>
      </x:c>
      <x:c r="C16" s="17" t="n">
        <x:v>0.46802015504827904</x:v>
      </x:c>
      <x:c r="D16" s="11" t="b">
        <x:v>0</x:v>
      </x:c>
    </x:row>
    <x:row r="17">
      <x:c r="A17" s="10" t="s">
        <x:v>124</x:v>
      </x:c>
      <x:c r="B17" s="10" t="s">
        <x:v>134</x:v>
      </x:c>
      <x:c r="C17" s="17" t="n">
        <x:v>0.5816406156269998</x:v>
      </x:c>
      <x:c r="D17" s="11" t="b">
        <x:v>0</x:v>
      </x:c>
    </x:row>
    <x:row r="18">
      <x:c r="A18" s="10" t="s">
        <x:v>124</x:v>
      </x:c>
      <x:c r="B18" s="10" t="s">
        <x:v>165</x:v>
      </x:c>
      <x:c r="C18" s="17" t="n">
        <x:v>0.802199714620011</x:v>
      </x:c>
      <x:c r="D18" s="11" t="b">
        <x:v>1</x:v>
      </x:c>
    </x:row>
    <x:row r="19">
      <x:c r="A19" s="10" t="s">
        <x:v>124</x:v>
      </x:c>
      <x:c r="B19" s="10" t="s">
        <x:v>236</x:v>
      </x:c>
      <x:c r="C19" s="17" t="n">
        <x:v>0.5113897017414913</x:v>
      </x:c>
      <x:c r="D19" s="11" t="b">
        <x:v>0</x:v>
      </x:c>
    </x:row>
    <x:row r="20">
      <x:c r="A20" s="10" t="s">
        <x:v>124</x:v>
      </x:c>
      <x:c r="B20" s="10" t="s">
        <x:v>246</x:v>
      </x:c>
      <x:c r="C20" s="17" t="n">
        <x:v>0.40863207855215516</x:v>
      </x:c>
      <x:c r="D20" s="11" t="b">
        <x:v>0</x:v>
      </x:c>
    </x:row>
    <x:row r="21">
      <x:c r="A21" s="10" t="s">
        <x:v>124</x:v>
      </x:c>
      <x:c r="B21" s="10" t="s">
        <x:v>255</x:v>
      </x:c>
      <x:c r="C21" s="17" t="n">
        <x:v>0.7469071981134529</x:v>
      </x:c>
      <x:c r="D21" s="11" t="b">
        <x:v>0</x:v>
      </x:c>
    </x:row>
    <x:row r="22">
      <x:c r="A22" s="10" t="s">
        <x:v>124</x:v>
      </x:c>
      <x:c r="B22" s="10" t="s">
        <x:v>340</x:v>
      </x:c>
      <x:c r="C22" s="17" t="n">
        <x:v>0.478081703495932</x:v>
      </x:c>
      <x:c r="D22" s="11" t="b">
        <x:v>0</x:v>
      </x:c>
    </x:row>
    <x:row r="23">
      <x:c r="A23" s="10" t="s">
        <x:v>134</x:v>
      </x:c>
      <x:c r="B23" s="10" t="s">
        <x:v>165</x:v>
      </x:c>
      <x:c r="C23" s="17" t="n">
        <x:v>0.6355311355311355</x:v>
      </x:c>
      <x:c r="D23" s="11" t="b">
        <x:v>0</x:v>
      </x:c>
    </x:row>
    <x:row r="24">
      <x:c r="A24" s="10" t="s">
        <x:v>134</x:v>
      </x:c>
      <x:c r="B24" s="10" t="s">
        <x:v>236</x:v>
      </x:c>
      <x:c r="C24" s="17" t="n">
        <x:v>0.23770251353919655</x:v>
      </x:c>
      <x:c r="D24" s="11" t="b">
        <x:v>0</x:v>
      </x:c>
    </x:row>
    <x:row r="25">
      <x:c r="A25" s="10" t="s">
        <x:v>134</x:v>
      </x:c>
      <x:c r="B25" s="10" t="s">
        <x:v>246</x:v>
      </x:c>
      <x:c r="C25" s="17" t="n">
        <x:v>0.4722443955601471</x:v>
      </x:c>
      <x:c r="D25" s="11" t="b">
        <x:v>0</x:v>
      </x:c>
    </x:row>
    <x:row r="26">
      <x:c r="A26" s="10" t="s">
        <x:v>134</x:v>
      </x:c>
      <x:c r="B26" s="10" t="s">
        <x:v>255</x:v>
      </x:c>
      <x:c r="C26" s="17" t="n">
        <x:v>0.7234432234432234</x:v>
      </x:c>
      <x:c r="D26" s="11" t="b">
        <x:v>0</x:v>
      </x:c>
    </x:row>
    <x:row r="27">
      <x:c r="A27" s="10" t="s">
        <x:v>134</x:v>
      </x:c>
      <x:c r="B27" s="10" t="s">
        <x:v>340</x:v>
      </x:c>
      <x:c r="C27" s="17" t="n">
        <x:v>0.16971916971916973</x:v>
      </x:c>
      <x:c r="D27" s="11" t="b">
        <x:v>0</x:v>
      </x:c>
    </x:row>
    <x:row r="28">
      <x:c r="A28" s="10" t="s">
        <x:v>165</x:v>
      </x:c>
      <x:c r="B28" s="10" t="s">
        <x:v>236</x:v>
      </x:c>
      <x:c r="C28" s="17" t="n">
        <x:v>0.47754373863979976</x:v>
      </x:c>
      <x:c r="D28" s="11" t="b">
        <x:v>0</x:v>
      </x:c>
    </x:row>
    <x:row r="29">
      <x:c r="A29" s="10" t="s">
        <x:v>165</x:v>
      </x:c>
      <x:c r="B29" s="10" t="s">
        <x:v>246</x:v>
      </x:c>
      <x:c r="C29" s="17" t="n">
        <x:v>0.2966820360708178</x:v>
      </x:c>
      <x:c r="D29" s="11" t="b">
        <x:v>0</x:v>
      </x:c>
    </x:row>
    <x:row r="30">
      <x:c r="A30" s="10" t="s">
        <x:v>165</x:v>
      </x:c>
      <x:c r="B30" s="10" t="s">
        <x:v>255</x:v>
      </x:c>
      <x:c r="C30" s="17" t="n">
        <x:v>0.8211233211233211</x:v>
      </x:c>
      <x:c r="D30" s="11" t="b">
        <x:v>1</x:v>
      </x:c>
    </x:row>
    <x:row r="31">
      <x:c r="A31" s="10" t="s">
        <x:v>165</x:v>
      </x:c>
      <x:c r="B31" s="10" t="s">
        <x:v>340</x:v>
      </x:c>
      <x:c r="C31" s="17" t="n">
        <x:v>0.43589743589743585</x:v>
      </x:c>
      <x:c r="D31" s="11" t="b">
        <x:v>0</x:v>
      </x:c>
    </x:row>
    <x:row r="32">
      <x:c r="A32" s="10" t="s">
        <x:v>236</x:v>
      </x:c>
      <x:c r="B32" s="10" t="s">
        <x:v>246</x:v>
      </x:c>
      <x:c r="C32" s="17" t="n">
        <x:v>0.43502244472950746</x:v>
      </x:c>
      <x:c r="D32" s="11" t="b">
        <x:v>0</x:v>
      </x:c>
    </x:row>
    <x:row r="33">
      <x:c r="A33" s="10" t="s">
        <x:v>236</x:v>
      </x:c>
      <x:c r="B33" s="10" t="s">
        <x:v>255</x:v>
      </x:c>
      <x:c r="C33" s="17" t="n">
        <x:v>0.4463796558878742</x:v>
      </x:c>
      <x:c r="D33" s="11" t="b">
        <x:v>0</x:v>
      </x:c>
    </x:row>
    <x:row r="34">
      <x:c r="A34" s="10" t="s">
        <x:v>236</x:v>
      </x:c>
      <x:c r="B34" s="10" t="s">
        <x:v>340</x:v>
      </x:c>
      <x:c r="C34" s="17" t="n">
        <x:v>0.2908647723513048</x:v>
      </x:c>
      <x:c r="D34" s="11" t="b">
        <x:v>0</x:v>
      </x:c>
    </x:row>
    <x:row r="35">
      <x:c r="A35" s="10" t="s">
        <x:v>246</x:v>
      </x:c>
      <x:c r="B35" s="10" t="s">
        <x:v>255</x:v>
      </x:c>
      <x:c r="C35" s="17" t="n">
        <x:v>0.22388788701426662</x:v>
      </x:c>
      <x:c r="D35" s="11" t="b">
        <x:v>0</x:v>
      </x:c>
    </x:row>
    <x:row r="36">
      <x:c r="A36" s="10" t="s">
        <x:v>246</x:v>
      </x:c>
      <x:c r="B36" s="10" t="s">
        <x:v>340</x:v>
      </x:c>
      <x:c r="C36" s="17" t="n">
        <x:v>0.061477411598179765</x:v>
      </x:c>
      <x:c r="D36" s="11" t="b">
        <x:v>0</x:v>
      </x:c>
    </x:row>
    <x:row r="37">
      <x:c r="A37" s="10" t="s">
        <x:v>255</x:v>
      </x:c>
      <x:c r="B37" s="10" t="s">
        <x:v>340</x:v>
      </x:c>
      <x:c r="C37" s="17" t="n">
        <x:v>0.46581196581196577</x:v>
      </x:c>
      <x:c r="D37" s="11" t="b">
        <x:v>0</x:v>
      </x:c>
    </x:row>
  </x:sheetData>
  <x:conditionalFormatting sqref="D2:D37">
    <x:cfRule type="cellIs" dxfId="3" priority="1" operator="equal">
      <x:formula>TRUE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d75761f2f904dd8"/>
  </x:tableParts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5" width="22" customWidth="1"/>
    <x:col min="6" max="8" width="48" customWidth="1"/>
  </x:cols>
  <x:sheetData>
    <x:row r="1" ht="30" customHeight="1">
      <x:c r="A1" s="9" t="s">
        <x:v>25</x:v>
      </x:c>
      <x:c r="B1" s="9" t="s">
        <x:v>26</x:v>
      </x:c>
      <x:c r="C1" s="9" t="s">
        <x:v>27</x:v>
      </x:c>
      <x:c r="D1" s="9" t="s">
        <x:v>28</x:v>
      </x:c>
      <x:c r="E1" s="9" t="s">
        <x:v>30</x:v>
      </x:c>
      <x:c r="F1" s="9" t="s">
        <x:v>32</x:v>
      </x:c>
      <x:c r="G1" s="9" t="s">
        <x:v>42</x:v>
      </x:c>
      <x:c r="H1" s="9" t="s">
        <x:v>43</x:v>
      </x:c>
    </x:row>
    <x:row r="2">
      <x:c r="A2" s="10" t="str">
        <x:v>ICE-02</x:v>
      </x:c>
      <x:c r="B2" s="10" t="str">
        <x:v>BG</x:v>
      </x:c>
      <x:c r="C2" s="10" t="str">
        <x:v>Bulgária</x:v>
      </x:c>
      <x:c r="D2" s="10" t="n">
        <x:v>15089</x:v>
      </x:c>
      <x:c r="E2" s="10" t="n">
        <x:v>2022</x:v>
      </x:c>
      <x:c r="F2" s="10" t="str">
        <x:v>tec00113</x:v>
      </x:c>
      <x:c r="G2" s="10" t="str">
        <x:v>Última observação oficial disponível (2022); Bulgária sem valor em 2024</x:v>
      </x:c>
      <x:c r="H2" s="10" t="str">
        <x:v>Bulgária: última observação disponível de 2022.</x:v>
      </x:c>
    </x:row>
    <x:row r="3">
      <x:c r="A3" s="10" t="str">
        <x:v>ICE-10</x:v>
      </x:c>
      <x:c r="B3" s="10" t="str">
        <x:v>LU</x:v>
      </x:c>
      <x:c r="C3" s="10" t="str">
        <x:v>Luxemburgo</x:v>
      </x:c>
      <x:c r="D3" s="10" t="n">
        <x:v>7.8</x:v>
      </x:c>
      <x:c r="E3" s="10" t="n">
        <x:v>2024</x:v>
      </x:c>
      <x:c r="F3" s="10" t="str">
        <x:v>tesem020</x:v>
      </x:c>
      <x:c r="G3" s="10" t="str">
        <x:v>Última observação oficial disponível (2024); Luxemburgo sem valor em 2025</x:v>
      </x:c>
      <x:c r="H3" s="10"/>
    </x:row>
    <x:row r="4">
      <x:c r="A4" s="10" t="str">
        <x:v>ICE-16</x:v>
      </x:c>
      <x:c r="B4" s="10" t="str">
        <x:v>NL</x:v>
      </x:c>
      <x:c r="C4" s="10" t="str">
        <x:v>Países Baixos</x:v>
      </x:c>
      <x:c r="D4" s="10" t="n">
        <x:v>48.327997154</x:v>
      </x:c>
      <x:c r="E4" s="10" t="str">
        <x:v>EIS 2026</x:v>
      </x:c>
      <x:c r="F4" s="10" t="str">
        <x:v>European Innovation Scoreboard 2026</x:v>
      </x:c>
      <x:c r="G4" s="10" t="str">
        <x:v>Última observação disponível no EIS (2023); lacuna na edição 2026</x:v>
      </x:c>
      <x:c r="H4" s="10"/>
    </x:row>
    <x:row r="5">
      <x:c r="A5" s="10" t="str">
        <x:v>ICE-20</x:v>
      </x:c>
      <x:c r="B5" s="10" t="str">
        <x:v>DK</x:v>
      </x:c>
      <x:c r="C5" s="10" t="str">
        <x:v>Dinamarca</x:v>
      </x:c>
      <x:c r="D5" s="10" t="n">
        <x:v>0.138900005</x:v>
      </x:c>
      <x:c r="E5" s="10" t="str">
        <x:v>EIS 2026</x:v>
      </x:c>
      <x:c r="F5" s="10" t="str">
        <x:v>European Innovation Scoreboard 2026</x:v>
      </x:c>
      <x:c r="G5" s="10" t="str">
        <x:v>Última observação disponível no EIS (2024); lacuna na edição 2026</x:v>
      </x:c>
      <x:c r="H5" s="10"/>
    </x:row>
    <x:row r="6">
      <x:c r="A6" s="10" t="str">
        <x:v>ICE-22</x:v>
      </x:c>
      <x:c r="B6" s="10" t="str">
        <x:v>NL</x:v>
      </x:c>
      <x:c r="C6" s="10" t="str">
        <x:v>Países Baixos</x:v>
      </x:c>
      <x:c r="D6" s="10" t="n">
        <x:v>0.3817076887</x:v>
      </x:c>
      <x:c r="E6" s="10" t="str">
        <x:v>EIS 2026</x:v>
      </x:c>
      <x:c r="F6" s="10" t="str">
        <x:v>European Innovation Scoreboard 2026</x:v>
      </x:c>
      <x:c r="G6" s="10" t="str">
        <x:v>Mediana UE-26; sem observação em qualquer edição da base EIS 2026</x:v>
      </x:c>
      <x:c r="H6" s="10"/>
    </x:row>
    <x:row r="7">
      <x:c r="A7" s="10" t="str">
        <x:v>ICE-23</x:v>
      </x:c>
      <x:c r="B7" s="10" t="str">
        <x:v>NL</x:v>
      </x:c>
      <x:c r="C7" s="10" t="str">
        <x:v>Países Baixos</x:v>
      </x:c>
      <x:c r="D7" s="10" t="n">
        <x:v>6542.4374994447</x:v>
      </x:c>
      <x:c r="E7" s="10" t="str">
        <x:v>EIS 2026</x:v>
      </x:c>
      <x:c r="F7" s="10" t="str">
        <x:v>European Innovation Scoreboard 2026</x:v>
      </x:c>
      <x:c r="G7" s="10" t="str">
        <x:v>Última observação disponível no EIS (2020); lacuna na edição 2026</x:v>
      </x:c>
      <x:c r="H7" s="10"/>
    </x:row>
    <x:row r="8">
      <x:c r="A8" s="10" t="str">
        <x:v>ICE-30</x:v>
      </x:c>
      <x:c r="B8" s="10" t="str">
        <x:v>IE</x:v>
      </x:c>
      <x:c r="C8" s="10" t="str">
        <x:v>Irlanda</x:v>
      </x:c>
      <x:c r="D8" s="10" t="n">
        <x:v>6.95</x:v>
      </x:c>
      <x:c r="E8" s="10" t="str">
        <x:v>EIS 2026</x:v>
      </x:c>
      <x:c r="F8" s="10" t="str">
        <x:v>European Innovation Scoreboard 2026</x:v>
      </x:c>
      <x:c r="G8" s="10" t="str">
        <x:v>Mediana UE-26; sem observação em qualquer edição da base EIS 2026</x:v>
      </x:c>
      <x:c r="H8" s="10"/>
    </x:row>
    <x:row r="9">
      <x:c r="A9" s="10"/>
      <x:c r="B9" s="10"/>
      <x:c r="C9" s="10"/>
      <x:c r="D9" s="10"/>
      <x:c r="E9" s="10"/>
      <x:c r="F9" s="10"/>
      <x:c r="G9" s="10"/>
      <x:c r="H9" s="10"/>
    </x:row>
  </x:sheetData>
  <x:pageMargins left="0.7" right="0.7" top="0.75" bottom="0.75" header="0.3" footer="0.3"/>
  <x:tableParts count="1">
    <x:tablePart xmlns:r="http://schemas.openxmlformats.org/officeDocument/2006/relationships" r:id="R61f44fa3f5964be1"/>
  </x:tableParts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2" width="22" customWidth="1"/>
    <x:col min="3" max="4" width="48" customWidth="1"/>
    <x:col min="5" max="8" width="22" customWidth="1"/>
  </x:cols>
  <x:sheetData>
    <x:row r="1" ht="30" customHeight="1">
      <x:c r="A1" s="9" t="s">
        <x:v>25</x:v>
      </x:c>
      <x:c r="B1" s="9" t="s">
        <x:v>37</x:v>
      </x:c>
      <x:c r="C1" s="9" t="s">
        <x:v>32</x:v>
      </x:c>
      <x:c r="D1" s="9" t="s">
        <x:v>33</x:v>
      </x:c>
      <x:c r="E1" s="9" t="s">
        <x:v>4</x:v>
      </x:c>
      <x:c r="F1" s="9" t="s">
        <x:v>558</x:v>
      </x:c>
      <x:c r="G1" s="9" t="s">
        <x:v>559</x:v>
      </x:c>
      <x:c r="H1" s="9" t="s">
        <x:v>560</x:v>
      </x:c>
    </x:row>
    <x:row r="2">
      <x:c r="A2" s="10" t="s">
        <x:v>47</x:v>
      </x:c>
      <x:c r="B2" s="10" t="s">
        <x:v>56</x:v>
      </x:c>
      <x:c r="C2" s="10" t="s">
        <x:v>52</x:v>
      </x:c>
      <x:c r="D2" s="10" t="s">
        <x:v>53</x:v>
      </x:c>
      <x:c r="E2" s="10">
        <x:v>27</x:v>
      </x:c>
      <x:c r="F2" s="10">
        <x:v>2025</x:v>
      </x:c>
      <x:c r="G2" s="10">
        <x:v>2025</x:v>
      </x:c>
      <x:c r="H2" s="10">
        <x:v>0</x:v>
      </x:c>
    </x:row>
    <x:row r="3">
      <x:c r="A3" s="10" t="s">
        <x:v>109</x:v>
      </x:c>
      <x:c r="B3" s="10" t="s">
        <x:v>56</x:v>
      </x:c>
      <x:c r="C3" s="10" t="s">
        <x:v>111</x:v>
      </x:c>
      <x:c r="D3" s="10" t="s">
        <x:v>112</x:v>
      </x:c>
      <x:c r="E3" s="10">
        <x:v>27</x:v>
      </x:c>
      <x:c r="F3" s="10">
        <x:v>2022</x:v>
      </x:c>
      <x:c r="G3" s="10">
        <x:v>2024</x:v>
      </x:c>
      <x:c r="H3" s="10">
        <x:v>1</x:v>
      </x:c>
    </x:row>
    <x:row r="4">
      <x:c r="A4" s="10" t="s">
        <x:v>116</x:v>
      </x:c>
      <x:c r="B4" s="10" t="s">
        <x:v>120</x:v>
      </x:c>
      <x:c r="C4" s="10" t="s">
        <x:v>118</x:v>
      </x:c>
      <x:c r="D4" s="10" t="s">
        <x:v>561</x:v>
      </x:c>
      <x:c r="E4" s="10">
        <x:v>27</x:v>
      </x:c>
      <x:c r="F4" s="10">
        <x:v>2025</x:v>
      </x:c>
      <x:c r="G4" s="10">
        <x:v>2025</x:v>
      </x:c>
      <x:c r="H4" s="10">
        <x:v>0</x:v>
      </x:c>
    </x:row>
    <x:row r="5">
      <x:c r="A5" s="10" t="s">
        <x:v>121</x:v>
      </x:c>
      <x:c r="B5" s="10" t="s">
        <x:v>124</x:v>
      </x:c>
      <x:c r="C5" s="10" t="s">
        <x:v>118</x:v>
      </x:c>
      <x:c r="D5" s="10" t="s">
        <x:v>562</x:v>
      </x:c>
      <x:c r="E5" s="10">
        <x:v>27</x:v>
      </x:c>
      <x:c r="F5" s="10">
        <x:v>2025</x:v>
      </x:c>
      <x:c r="G5" s="10">
        <x:v>2025</x:v>
      </x:c>
      <x:c r="H5" s="10">
        <x:v>0</x:v>
      </x:c>
    </x:row>
    <x:row r="6">
      <x:c r="A6" s="10" t="s">
        <x:v>125</x:v>
      </x:c>
      <x:c r="B6" s="10" t="s">
        <x:v>124</x:v>
      </x:c>
      <x:c r="C6" s="10" t="s">
        <x:v>127</x:v>
      </x:c>
      <x:c r="D6" s="10" t="s">
        <x:v>128</x:v>
      </x:c>
      <x:c r="E6" s="10">
        <x:v>27</x:v>
      </x:c>
      <x:c r="F6" s="10">
        <x:v>2022</x:v>
      </x:c>
      <x:c r="G6" s="10">
        <x:v>2022</x:v>
      </x:c>
      <x:c r="H6" s="10">
        <x:v>0</x:v>
      </x:c>
    </x:row>
    <x:row r="7">
      <x:c r="A7" s="10" t="s">
        <x:v>130</x:v>
      </x:c>
      <x:c r="B7" s="10" t="s">
        <x:v>134</x:v>
      </x:c>
      <x:c r="C7" s="10" t="str">
        <x:v>OECD PISA 2025</x:v>
      </x:c>
      <x:c r="D7" s="10" t="str">
        <x:v>https://www.oecd.org/content/dam/oecd/en/publications/reports/2026/09/pisa-2025-results-volume-i_5265bfb1/73451bc5-en.pdf</x:v>
      </x:c>
      <x:c r="E7" s="10">
        <x:v>27</x:v>
      </x:c>
      <x:c r="F7" s="10" t="n">
        <x:v>2025</x:v>
      </x:c>
      <x:c r="G7" s="10" t="n">
        <x:v>2025</x:v>
      </x:c>
      <x:c r="H7" s="10" t="n">
        <x:v>0</x:v>
      </x:c>
    </x:row>
    <x:row r="8">
      <x:c r="A8" s="10" t="s">
        <x:v>135</x:v>
      </x:c>
      <x:c r="B8" s="10" t="s">
        <x:v>134</x:v>
      </x:c>
      <x:c r="C8" s="10" t="s">
        <x:v>137</x:v>
      </x:c>
      <x:c r="D8" s="10" t="s">
        <x:v>138</x:v>
      </x:c>
      <x:c r="E8" s="10">
        <x:v>27</x:v>
      </x:c>
      <x:c r="F8" s="10">
        <x:v>2025</x:v>
      </x:c>
      <x:c r="G8" s="10">
        <x:v>2025</x:v>
      </x:c>
      <x:c r="H8" s="10">
        <x:v>0</x:v>
      </x:c>
    </x:row>
    <x:row r="9">
      <x:c r="A9" s="10" t="s">
        <x:v>140</x:v>
      </x:c>
      <x:c r="B9" s="10" t="s">
        <x:v>134</x:v>
      </x:c>
      <x:c r="C9" s="10" t="s">
        <x:v>141</x:v>
      </x:c>
      <x:c r="D9" s="10" t="s">
        <x:v>142</x:v>
      </x:c>
      <x:c r="E9" s="10">
        <x:v>27</x:v>
      </x:c>
      <x:c r="F9" s="10">
        <x:v>2025</x:v>
      </x:c>
      <x:c r="G9" s="10">
        <x:v>2025</x:v>
      </x:c>
      <x:c r="H9" s="10">
        <x:v>0</x:v>
      </x:c>
    </x:row>
    <x:row r="10">
      <x:c r="A10" s="10" t="s">
        <x:v>143</x:v>
      </x:c>
      <x:c r="B10" s="10" t="s">
        <x:v>134</x:v>
      </x:c>
      <x:c r="C10" s="10" t="s">
        <x:v>146</x:v>
      </x:c>
      <x:c r="D10" s="10" t="s">
        <x:v>147</x:v>
      </x:c>
      <x:c r="E10" s="10">
        <x:v>27</x:v>
      </x:c>
      <x:c r="F10" s="10" t="s">
        <x:v>145</x:v>
      </x:c>
      <x:c r="G10" s="10" t="s">
        <x:v>145</x:v>
      </x:c>
      <x:c r="H10" s="10">
        <x:v>0</x:v>
      </x:c>
    </x:row>
    <x:row r="11">
      <x:c r="A11" s="10" t="s">
        <x:v>149</x:v>
      </x:c>
      <x:c r="B11" s="10" t="s">
        <x:v>134</x:v>
      </x:c>
      <x:c r="C11" s="10" t="s">
        <x:v>150</x:v>
      </x:c>
      <x:c r="D11" s="10" t="s">
        <x:v>151</x:v>
      </x:c>
      <x:c r="E11" s="10">
        <x:v>27</x:v>
      </x:c>
      <x:c r="F11" s="10">
        <x:v>2024</x:v>
      </x:c>
      <x:c r="G11" s="10">
        <x:v>2025</x:v>
      </x:c>
      <x:c r="H11" s="10">
        <x:v>1</x:v>
      </x:c>
    </x:row>
    <x:row r="12">
      <x:c r="A12" s="10" t="s">
        <x:v>155</x:v>
      </x:c>
      <x:c r="B12" s="10" t="s">
        <x:v>134</x:v>
      </x:c>
      <x:c r="C12" s="10" t="s">
        <x:v>146</x:v>
      </x:c>
      <x:c r="D12" s="10" t="s">
        <x:v>147</x:v>
      </x:c>
      <x:c r="E12" s="10">
        <x:v>27</x:v>
      </x:c>
      <x:c r="F12" s="10" t="s">
        <x:v>145</x:v>
      </x:c>
      <x:c r="G12" s="10" t="s">
        <x:v>145</x:v>
      </x:c>
      <x:c r="H12" s="10">
        <x:v>0</x:v>
      </x:c>
    </x:row>
    <x:row r="13">
      <x:c r="A13" s="10" t="s">
        <x:v>158</x:v>
      </x:c>
      <x:c r="B13" s="10" t="s">
        <x:v>134</x:v>
      </x:c>
      <x:c r="C13" s="10" t="s">
        <x:v>146</x:v>
      </x:c>
      <x:c r="D13" s="10" t="s">
        <x:v>147</x:v>
      </x:c>
      <x:c r="E13" s="10">
        <x:v>27</x:v>
      </x:c>
      <x:c r="F13" s="10" t="s">
        <x:v>145</x:v>
      </x:c>
      <x:c r="G13" s="10" t="s">
        <x:v>145</x:v>
      </x:c>
      <x:c r="H13" s="10">
        <x:v>0</x:v>
      </x:c>
    </x:row>
    <x:row r="14">
      <x:c r="A14" s="10" t="s">
        <x:v>161</x:v>
      </x:c>
      <x:c r="B14" s="10" t="s">
        <x:v>165</x:v>
      </x:c>
      <x:c r="C14" s="10" t="s">
        <x:v>146</x:v>
      </x:c>
      <x:c r="D14" s="10" t="s">
        <x:v>147</x:v>
      </x:c>
      <x:c r="E14" s="10">
        <x:v>27</x:v>
      </x:c>
      <x:c r="F14" s="10" t="s">
        <x:v>145</x:v>
      </x:c>
      <x:c r="G14" s="10" t="s">
        <x:v>145</x:v>
      </x:c>
      <x:c r="H14" s="10">
        <x:v>0</x:v>
      </x:c>
    </x:row>
    <x:row r="15">
      <x:c r="A15" s="10" t="s">
        <x:v>166</x:v>
      </x:c>
      <x:c r="B15" s="10" t="s">
        <x:v>165</x:v>
      </x:c>
      <x:c r="C15" s="10" t="s">
        <x:v>146</x:v>
      </x:c>
      <x:c r="D15" s="10" t="s">
        <x:v>147</x:v>
      </x:c>
      <x:c r="E15" s="10">
        <x:v>27</x:v>
      </x:c>
      <x:c r="F15" s="10" t="s">
        <x:v>145</x:v>
      </x:c>
      <x:c r="G15" s="10" t="s">
        <x:v>145</x:v>
      </x:c>
      <x:c r="H15" s="10">
        <x:v>0</x:v>
      </x:c>
    </x:row>
    <x:row r="16">
      <x:c r="A16" s="10" t="s">
        <x:v>169</x:v>
      </x:c>
      <x:c r="B16" s="10" t="s">
        <x:v>165</x:v>
      </x:c>
      <x:c r="C16" s="10" t="s">
        <x:v>146</x:v>
      </x:c>
      <x:c r="D16" s="10" t="s">
        <x:v>147</x:v>
      </x:c>
      <x:c r="E16" s="10">
        <x:v>27</x:v>
      </x:c>
      <x:c r="F16" s="10" t="s">
        <x:v>145</x:v>
      </x:c>
      <x:c r="G16" s="10" t="s">
        <x:v>145</x:v>
      </x:c>
      <x:c r="H16" s="10">
        <x:v>0</x:v>
      </x:c>
    </x:row>
    <x:row r="17">
      <x:c r="A17" s="10" t="s">
        <x:v>172</x:v>
      </x:c>
      <x:c r="B17" s="10" t="s">
        <x:v>165</x:v>
      </x:c>
      <x:c r="C17" s="10" t="s">
        <x:v>146</x:v>
      </x:c>
      <x:c r="D17" s="10" t="s">
        <x:v>147</x:v>
      </x:c>
      <x:c r="E17" s="10">
        <x:v>27</x:v>
      </x:c>
      <x:c r="F17" s="10" t="s">
        <x:v>145</x:v>
      </x:c>
      <x:c r="G17" s="10" t="s">
        <x:v>145</x:v>
      </x:c>
      <x:c r="H17" s="10">
        <x:v>1</x:v>
      </x:c>
    </x:row>
    <x:row r="18">
      <x:c r="A18" s="10" t="s">
        <x:v>176</x:v>
      </x:c>
      <x:c r="B18" s="10" t="s">
        <x:v>165</x:v>
      </x:c>
      <x:c r="C18" s="10" t="s">
        <x:v>146</x:v>
      </x:c>
      <x:c r="D18" s="10" t="s">
        <x:v>147</x:v>
      </x:c>
      <x:c r="E18" s="10">
        <x:v>27</x:v>
      </x:c>
      <x:c r="F18" s="10" t="s">
        <x:v>145</x:v>
      </x:c>
      <x:c r="G18" s="10" t="s">
        <x:v>145</x:v>
      </x:c>
      <x:c r="H18" s="10">
        <x:v>0</x:v>
      </x:c>
    </x:row>
    <x:row r="19">
      <x:c r="A19" s="10" t="s">
        <x:v>179</x:v>
      </x:c>
      <x:c r="B19" s="10" t="s">
        <x:v>165</x:v>
      </x:c>
      <x:c r="C19" s="10" t="s">
        <x:v>146</x:v>
      </x:c>
      <x:c r="D19" s="10" t="s">
        <x:v>147</x:v>
      </x:c>
      <x:c r="E19" s="10">
        <x:v>27</x:v>
      </x:c>
      <x:c r="F19" s="10" t="s">
        <x:v>145</x:v>
      </x:c>
      <x:c r="G19" s="10" t="s">
        <x:v>145</x:v>
      </x:c>
      <x:c r="H19" s="10">
        <x:v>0</x:v>
      </x:c>
    </x:row>
    <x:row r="20">
      <x:c r="A20" s="10" t="s">
        <x:v>183</x:v>
      </x:c>
      <x:c r="B20" s="10" t="s">
        <x:v>165</x:v>
      </x:c>
      <x:c r="C20" s="10" t="s">
        <x:v>146</x:v>
      </x:c>
      <x:c r="D20" s="10" t="s">
        <x:v>147</x:v>
      </x:c>
      <x:c r="E20" s="10">
        <x:v>27</x:v>
      </x:c>
      <x:c r="F20" s="10" t="s">
        <x:v>145</x:v>
      </x:c>
      <x:c r="G20" s="10" t="s">
        <x:v>145</x:v>
      </x:c>
      <x:c r="H20" s="10">
        <x:v>0</x:v>
      </x:c>
    </x:row>
    <x:row r="21">
      <x:c r="A21" s="10" t="s">
        <x:v>186</x:v>
      </x:c>
      <x:c r="B21" s="10" t="s">
        <x:v>165</x:v>
      </x:c>
      <x:c r="C21" s="10" t="s">
        <x:v>146</x:v>
      </x:c>
      <x:c r="D21" s="10" t="s">
        <x:v>147</x:v>
      </x:c>
      <x:c r="E21" s="10">
        <x:v>27</x:v>
      </x:c>
      <x:c r="F21" s="10" t="s">
        <x:v>145</x:v>
      </x:c>
      <x:c r="G21" s="10" t="s">
        <x:v>145</x:v>
      </x:c>
      <x:c r="H21" s="10">
        <x:v>1</x:v>
      </x:c>
    </x:row>
    <x:row r="22">
      <x:c r="A22" s="10" t="s">
        <x:v>190</x:v>
      </x:c>
      <x:c r="B22" s="10" t="s">
        <x:v>165</x:v>
      </x:c>
      <x:c r="C22" s="10" t="s">
        <x:v>146</x:v>
      </x:c>
      <x:c r="D22" s="10" t="s">
        <x:v>147</x:v>
      </x:c>
      <x:c r="E22" s="10">
        <x:v>27</x:v>
      </x:c>
      <x:c r="F22" s="10" t="s">
        <x:v>145</x:v>
      </x:c>
      <x:c r="G22" s="10" t="s">
        <x:v>145</x:v>
      </x:c>
      <x:c r="H22" s="10">
        <x:v>0</x:v>
      </x:c>
    </x:row>
    <x:row r="23">
      <x:c r="A23" s="10" t="s">
        <x:v>193</x:v>
      </x:c>
      <x:c r="B23" s="10" t="s">
        <x:v>165</x:v>
      </x:c>
      <x:c r="C23" s="10" t="s">
        <x:v>146</x:v>
      </x:c>
      <x:c r="D23" s="10" t="s">
        <x:v>147</x:v>
      </x:c>
      <x:c r="E23" s="10">
        <x:v>27</x:v>
      </x:c>
      <x:c r="F23" s="10" t="s">
        <x:v>145</x:v>
      </x:c>
      <x:c r="G23" s="10" t="s">
        <x:v>145</x:v>
      </x:c>
      <x:c r="H23" s="10">
        <x:v>1</x:v>
      </x:c>
    </x:row>
    <x:row r="24">
      <x:c r="A24" s="10" t="s">
        <x:v>197</x:v>
      </x:c>
      <x:c r="B24" s="10" t="s">
        <x:v>165</x:v>
      </x:c>
      <x:c r="C24" s="10" t="s">
        <x:v>146</x:v>
      </x:c>
      <x:c r="D24" s="10" t="s">
        <x:v>147</x:v>
      </x:c>
      <x:c r="E24" s="10">
        <x:v>27</x:v>
      </x:c>
      <x:c r="F24" s="10" t="s">
        <x:v>145</x:v>
      </x:c>
      <x:c r="G24" s="10" t="s">
        <x:v>145</x:v>
      </x:c>
      <x:c r="H24" s="10">
        <x:v>1</x:v>
      </x:c>
    </x:row>
    <x:row r="25">
      <x:c r="A25" s="10" t="s">
        <x:v>201</x:v>
      </x:c>
      <x:c r="B25" s="10" t="s">
        <x:v>165</x:v>
      </x:c>
      <x:c r="C25" s="10" t="s">
        <x:v>146</x:v>
      </x:c>
      <x:c r="D25" s="10" t="s">
        <x:v>147</x:v>
      </x:c>
      <x:c r="E25" s="10">
        <x:v>27</x:v>
      </x:c>
      <x:c r="F25" s="10" t="s">
        <x:v>145</x:v>
      </x:c>
      <x:c r="G25" s="10" t="s">
        <x:v>145</x:v>
      </x:c>
      <x:c r="H25" s="10">
        <x:v>0</x:v>
      </x:c>
    </x:row>
    <x:row r="26">
      <x:c r="A26" s="10" t="s">
        <x:v>204</x:v>
      </x:c>
      <x:c r="B26" s="10" t="s">
        <x:v>165</x:v>
      </x:c>
      <x:c r="C26" s="10" t="s">
        <x:v>146</x:v>
      </x:c>
      <x:c r="D26" s="10" t="s">
        <x:v>147</x:v>
      </x:c>
      <x:c r="E26" s="10">
        <x:v>27</x:v>
      </x:c>
      <x:c r="F26" s="10" t="s">
        <x:v>145</x:v>
      </x:c>
      <x:c r="G26" s="10" t="s">
        <x:v>145</x:v>
      </x:c>
      <x:c r="H26" s="10">
        <x:v>0</x:v>
      </x:c>
    </x:row>
    <x:row r="27">
      <x:c r="A27" s="10" t="s">
        <x:v>207</x:v>
      </x:c>
      <x:c r="B27" s="10" t="s">
        <x:v>165</x:v>
      </x:c>
      <x:c r="C27" s="10" t="s">
        <x:v>146</x:v>
      </x:c>
      <x:c r="D27" s="10" t="s">
        <x:v>147</x:v>
      </x:c>
      <x:c r="E27" s="10">
        <x:v>27</x:v>
      </x:c>
      <x:c r="F27" s="10" t="s">
        <x:v>145</x:v>
      </x:c>
      <x:c r="G27" s="10" t="s">
        <x:v>145</x:v>
      </x:c>
      <x:c r="H27" s="10">
        <x:v>0</x:v>
      </x:c>
    </x:row>
    <x:row r="28">
      <x:c r="A28" s="10" t="s">
        <x:v>211</x:v>
      </x:c>
      <x:c r="B28" s="10" t="s">
        <x:v>165</x:v>
      </x:c>
      <x:c r="C28" s="10" t="s">
        <x:v>146</x:v>
      </x:c>
      <x:c r="D28" s="10" t="s">
        <x:v>147</x:v>
      </x:c>
      <x:c r="E28" s="10">
        <x:v>27</x:v>
      </x:c>
      <x:c r="F28" s="10" t="s">
        <x:v>145</x:v>
      </x:c>
      <x:c r="G28" s="10" t="s">
        <x:v>145</x:v>
      </x:c>
      <x:c r="H28" s="10">
        <x:v>0</x:v>
      </x:c>
    </x:row>
    <x:row r="29">
      <x:c r="A29" s="10" t="s">
        <x:v>214</x:v>
      </x:c>
      <x:c r="B29" s="10" t="s">
        <x:v>165</x:v>
      </x:c>
      <x:c r="C29" s="10" t="s">
        <x:v>146</x:v>
      </x:c>
      <x:c r="D29" s="10" t="s">
        <x:v>147</x:v>
      </x:c>
      <x:c r="E29" s="10">
        <x:v>27</x:v>
      </x:c>
      <x:c r="F29" s="10" t="s">
        <x:v>145</x:v>
      </x:c>
      <x:c r="G29" s="10" t="s">
        <x:v>145</x:v>
      </x:c>
      <x:c r="H29" s="10">
        <x:v>0</x:v>
      </x:c>
    </x:row>
    <x:row r="30">
      <x:c r="A30" s="10" t="s">
        <x:v>217</x:v>
      </x:c>
      <x:c r="B30" s="10" t="s">
        <x:v>165</x:v>
      </x:c>
      <x:c r="C30" s="10" t="s">
        <x:v>146</x:v>
      </x:c>
      <x:c r="D30" s="10" t="s">
        <x:v>147</x:v>
      </x:c>
      <x:c r="E30" s="10">
        <x:v>27</x:v>
      </x:c>
      <x:c r="F30" s="10" t="s">
        <x:v>145</x:v>
      </x:c>
      <x:c r="G30" s="10" t="s">
        <x:v>145</x:v>
      </x:c>
      <x:c r="H30" s="10">
        <x:v>0</x:v>
      </x:c>
    </x:row>
    <x:row r="31">
      <x:c r="A31" s="10" t="s">
        <x:v>220</x:v>
      </x:c>
      <x:c r="B31" s="10" t="s">
        <x:v>165</x:v>
      </x:c>
      <x:c r="C31" s="10" t="s">
        <x:v>146</x:v>
      </x:c>
      <x:c r="D31" s="10" t="s">
        <x:v>147</x:v>
      </x:c>
      <x:c r="E31" s="10">
        <x:v>27</x:v>
      </x:c>
      <x:c r="F31" s="10" t="s">
        <x:v>145</x:v>
      </x:c>
      <x:c r="G31" s="10" t="s">
        <x:v>145</x:v>
      </x:c>
      <x:c r="H31" s="10">
        <x:v>1</x:v>
      </x:c>
    </x:row>
    <x:row r="32">
      <x:c r="A32" s="10" t="s">
        <x:v>223</x:v>
      </x:c>
      <x:c r="B32" s="10" t="s">
        <x:v>165</x:v>
      </x:c>
      <x:c r="C32" s="10" t="s">
        <x:v>146</x:v>
      </x:c>
      <x:c r="D32" s="10" t="s">
        <x:v>147</x:v>
      </x:c>
      <x:c r="E32" s="10">
        <x:v>27</x:v>
      </x:c>
      <x:c r="F32" s="10" t="s">
        <x:v>145</x:v>
      </x:c>
      <x:c r="G32" s="10" t="s">
        <x:v>145</x:v>
      </x:c>
      <x:c r="H32" s="10">
        <x:v>0</x:v>
      </x:c>
    </x:row>
    <x:row r="33">
      <x:c r="A33" s="10" t="s">
        <x:v>226</x:v>
      </x:c>
      <x:c r="B33" s="10" t="s">
        <x:v>165</x:v>
      </x:c>
      <x:c r="C33" s="10" t="s">
        <x:v>146</x:v>
      </x:c>
      <x:c r="D33" s="10" t="s">
        <x:v>147</x:v>
      </x:c>
      <x:c r="E33" s="10">
        <x:v>27</x:v>
      </x:c>
      <x:c r="F33" s="10" t="s">
        <x:v>145</x:v>
      </x:c>
      <x:c r="G33" s="10" t="s">
        <x:v>145</x:v>
      </x:c>
      <x:c r="H33" s="10">
        <x:v>0</x:v>
      </x:c>
    </x:row>
    <x:row r="34">
      <x:c r="A34" s="10" t="s">
        <x:v>229</x:v>
      </x:c>
      <x:c r="B34" s="10" t="s">
        <x:v>165</x:v>
      </x:c>
      <x:c r="C34" s="10" t="s">
        <x:v>146</x:v>
      </x:c>
      <x:c r="D34" s="10" t="s">
        <x:v>147</x:v>
      </x:c>
      <x:c r="E34" s="10">
        <x:v>27</x:v>
      </x:c>
      <x:c r="F34" s="10" t="s">
        <x:v>145</x:v>
      </x:c>
      <x:c r="G34" s="10" t="s">
        <x:v>145</x:v>
      </x:c>
      <x:c r="H34" s="10">
        <x:v>0</x:v>
      </x:c>
    </x:row>
    <x:row r="35">
      <x:c r="A35" s="10" t="s">
        <x:v>232</x:v>
      </x:c>
      <x:c r="B35" s="10" t="s">
        <x:v>236</x:v>
      </x:c>
      <x:c r="C35" s="10" t="s">
        <x:v>146</x:v>
      </x:c>
      <x:c r="D35" s="10" t="s">
        <x:v>147</x:v>
      </x:c>
      <x:c r="E35" s="10">
        <x:v>27</x:v>
      </x:c>
      <x:c r="F35" s="10" t="s">
        <x:v>145</x:v>
      </x:c>
      <x:c r="G35" s="10" t="s">
        <x:v>145</x:v>
      </x:c>
      <x:c r="H35" s="10">
        <x:v>0</x:v>
      </x:c>
    </x:row>
    <x:row r="36">
      <x:c r="A36" s="10" t="s">
        <x:v>237</x:v>
      </x:c>
      <x:c r="B36" s="10" t="s">
        <x:v>236</x:v>
      </x:c>
      <x:c r="C36" s="10" t="s">
        <x:v>146</x:v>
      </x:c>
      <x:c r="D36" s="10" t="s">
        <x:v>147</x:v>
      </x:c>
      <x:c r="E36" s="10">
        <x:v>27</x:v>
      </x:c>
      <x:c r="F36" s="10" t="s">
        <x:v>145</x:v>
      </x:c>
      <x:c r="G36" s="10" t="s">
        <x:v>145</x:v>
      </x:c>
      <x:c r="H36" s="10">
        <x:v>0</x:v>
      </x:c>
    </x:row>
    <x:row r="37">
      <x:c r="A37" s="10" t="s">
        <x:v>241</x:v>
      </x:c>
      <x:c r="B37" s="10" t="s">
        <x:v>246</x:v>
      </x:c>
      <x:c r="C37" s="10" t="s">
        <x:v>243</x:v>
      </x:c>
      <x:c r="D37" s="10" t="s">
        <x:v>244</x:v>
      </x:c>
      <x:c r="E37" s="10">
        <x:v>27</x:v>
      </x:c>
      <x:c r="F37" s="10">
        <x:v>2025</x:v>
      </x:c>
      <x:c r="G37" s="10">
        <x:v>2025</x:v>
      </x:c>
      <x:c r="H37" s="10">
        <x:v>0</x:v>
      </x:c>
    </x:row>
    <x:row r="38">
      <x:c r="A38" s="10" t="s">
        <x:v>247</x:v>
      </x:c>
      <x:c r="B38" s="10" t="s">
        <x:v>246</x:v>
      </x:c>
      <x:c r="C38" s="10" t="s">
        <x:v>248</x:v>
      </x:c>
      <x:c r="D38" s="10" t="s">
        <x:v>249</x:v>
      </x:c>
      <x:c r="E38" s="10">
        <x:v>27</x:v>
      </x:c>
      <x:c r="F38" s="10">
        <x:v>2025</x:v>
      </x:c>
      <x:c r="G38" s="10">
        <x:v>2025</x:v>
      </x:c>
      <x:c r="H38" s="10">
        <x:v>0</x:v>
      </x:c>
    </x:row>
    <x:row r="39">
      <x:c r="A39" s="10" t="s">
        <x:v>251</x:v>
      </x:c>
      <x:c r="B39" s="10" t="s">
        <x:v>255</x:v>
      </x:c>
      <x:c r="C39" s="10" t="str">
        <x:v>World Bank WGI, revisão 2025</x:v>
      </x:c>
      <x:c r="D39" s="10" t="str">
        <x:v>https://datacatalog.worldbank.org/search/dataset/0038026/worldwide-governance-indicators</x:v>
      </x:c>
      <x:c r="E39" s="10">
        <x:v>27</x:v>
      </x:c>
      <x:c r="F39" s="10" t="n">
        <x:v>2025</x:v>
      </x:c>
      <x:c r="G39" s="10" t="n">
        <x:v>2025</x:v>
      </x:c>
      <x:c r="H39" s="10" t="n">
        <x:v>0</x:v>
      </x:c>
    </x:row>
    <x:row r="40">
      <x:c r="A40" s="10" t="s">
        <x:v>256</x:v>
      </x:c>
      <x:c r="B40" s="10" t="s">
        <x:v>255</x:v>
      </x:c>
      <x:c r="C40" s="10" t="s">
        <x:v>258</x:v>
      </x:c>
      <x:c r="D40" s="10" t="s">
        <x:v>259</x:v>
      </x:c>
      <x:c r="E40" s="10">
        <x:v>27</x:v>
      </x:c>
      <x:c r="F40" s="10">
        <x:v>2026</x:v>
      </x:c>
      <x:c r="G40" s="10">
        <x:v>2026</x:v>
      </x:c>
      <x:c r="H40" s="10">
        <x:v>0</x:v>
      </x:c>
    </x:row>
    <x:row r="41">
      <x:c r="A41" s="10" t="s">
        <x:v>261</x:v>
      </x:c>
      <x:c r="B41" s="10" t="s">
        <x:v>255</x:v>
      </x:c>
      <x:c r="C41" s="10" t="s">
        <x:v>263</x:v>
      </x:c>
      <x:c r="D41" s="10" t="s">
        <x:v>264</x:v>
      </x:c>
      <x:c r="E41" s="10">
        <x:v>27</x:v>
      </x:c>
      <x:c r="F41" s="10">
        <x:v>2025</x:v>
      </x:c>
      <x:c r="G41" s="10">
        <x:v>2025</x:v>
      </x:c>
      <x:c r="H41" s="10">
        <x:v>0</x:v>
      </x:c>
    </x:row>
    <x:row r="42">
      <x:c r="A42" s="10" t="s">
        <x:v>266</x:v>
      </x:c>
      <x:c r="B42" s="10" t="s">
        <x:v>255</x:v>
      </x:c>
      <x:c r="C42" s="10" t="s">
        <x:v>263</x:v>
      </x:c>
      <x:c r="D42" s="10" t="s">
        <x:v>264</x:v>
      </x:c>
      <x:c r="E42" s="10">
        <x:v>27</x:v>
      </x:c>
      <x:c r="F42" s="10">
        <x:v>2025</x:v>
      </x:c>
      <x:c r="G42" s="10">
        <x:v>2025</x:v>
      </x:c>
      <x:c r="H42" s="10">
        <x:v>0</x:v>
      </x:c>
    </x:row>
    <x:row r="43">
      <x:c r="A43" s="10" t="s">
        <x:v>268</x:v>
      </x:c>
      <x:c r="B43" s="10" t="s">
        <x:v>255</x:v>
      </x:c>
      <x:c r="C43" s="10" t="str">
        <x:v>World Bank WGI, revisão 2025</x:v>
      </x:c>
      <x:c r="D43" s="10" t="str">
        <x:v>https://datacatalog.worldbank.org/search/dataset/0038026/worldwide-governance-indicators</x:v>
      </x:c>
      <x:c r="E43" s="10">
        <x:v>27</x:v>
      </x:c>
      <x:c r="F43" s="10" t="n">
        <x:v>2025</x:v>
      </x:c>
      <x:c r="G43" s="10" t="n">
        <x:v>2025</x:v>
      </x:c>
      <x:c r="H43" s="10" t="n">
        <x:v>0</x:v>
      </x:c>
    </x:row>
    <x:row r="44">
      <x:c r="A44" s="10" t="s">
        <x:v>271</x:v>
      </x:c>
      <x:c r="B44" s="10" t="s">
        <x:v>255</x:v>
      </x:c>
      <x:c r="C44" s="10" t="str">
        <x:v>World Bank WGI, revisão 2025</x:v>
      </x:c>
      <x:c r="D44" s="10" t="str">
        <x:v>https://datacatalog.worldbank.org/search/dataset/0038026/worldwide-governance-indicators</x:v>
      </x:c>
      <x:c r="E44" s="10">
        <x:v>27</x:v>
      </x:c>
      <x:c r="F44" s="10" t="n">
        <x:v>2025</x:v>
      </x:c>
      <x:c r="G44" s="10" t="n">
        <x:v>2025</x:v>
      </x:c>
      <x:c r="H44" s="10" t="n">
        <x:v>0</x:v>
      </x:c>
    </x:row>
    <x:row r="45">
      <x:c r="A45" s="10" t="s">
        <x:v>273</x:v>
      </x:c>
      <x:c r="B45" s="10" t="s">
        <x:v>255</x:v>
      </x:c>
      <x:c r="C45" s="10" t="s">
        <x:v>263</x:v>
      </x:c>
      <x:c r="D45" s="10" t="s">
        <x:v>264</x:v>
      </x:c>
      <x:c r="E45" s="10">
        <x:v>27</x:v>
      </x:c>
      <x:c r="F45" s="10">
        <x:v>2025</x:v>
      </x:c>
      <x:c r="G45" s="10">
        <x:v>2025</x:v>
      </x:c>
      <x:c r="H45" s="10">
        <x:v>0</x:v>
      </x:c>
    </x:row>
    <x:row r="46">
      <x:c r="A46" s="10" t="s">
        <x:v>275</x:v>
      </x:c>
      <x:c r="B46" s="10" t="s">
        <x:v>255</x:v>
      </x:c>
      <x:c r="C46" s="10" t="s">
        <x:v>263</x:v>
      </x:c>
      <x:c r="D46" s="10" t="s">
        <x:v>264</x:v>
      </x:c>
      <x:c r="E46" s="10">
        <x:v>27</x:v>
      </x:c>
      <x:c r="F46" s="10">
        <x:v>2025</x:v>
      </x:c>
      <x:c r="G46" s="10">
        <x:v>2025</x:v>
      </x:c>
      <x:c r="H46" s="10">
        <x:v>0</x:v>
      </x:c>
    </x:row>
    <x:row r="47">
      <x:c r="A47" s="10" t="s">
        <x:v>277</x:v>
      </x:c>
      <x:c r="B47" s="10" t="s">
        <x:v>255</x:v>
      </x:c>
      <x:c r="C47" s="10" t="s">
        <x:v>279</x:v>
      </x:c>
      <x:c r="D47" s="10" t="s">
        <x:v>280</x:v>
      </x:c>
      <x:c r="E47" s="10">
        <x:v>27</x:v>
      </x:c>
      <x:c r="F47" s="10">
        <x:v>2025</x:v>
      </x:c>
      <x:c r="G47" s="10">
        <x:v>2025</x:v>
      </x:c>
      <x:c r="H47" s="10">
        <x:v>0</x:v>
      </x:c>
    </x:row>
    <x:row r="48">
      <x:c r="A48" s="10" t="s">
        <x:v>283</x:v>
      </x:c>
      <x:c r="B48" s="10" t="s">
        <x:v>255</x:v>
      </x:c>
      <x:c r="C48" s="10" t="s">
        <x:v>263</x:v>
      </x:c>
      <x:c r="D48" s="10" t="s">
        <x:v>264</x:v>
      </x:c>
      <x:c r="E48" s="10">
        <x:v>27</x:v>
      </x:c>
      <x:c r="F48" s="10">
        <x:v>2025</x:v>
      </x:c>
      <x:c r="G48" s="10">
        <x:v>2025</x:v>
      </x:c>
      <x:c r="H48" s="10">
        <x:v>0</x:v>
      </x:c>
    </x:row>
    <x:row r="49">
      <x:c r="A49" s="10" t="s">
        <x:v>286</x:v>
      </x:c>
      <x:c r="B49" s="10" t="s">
        <x:v>255</x:v>
      </x:c>
      <x:c r="C49" s="10" t="s">
        <x:v>263</x:v>
      </x:c>
      <x:c r="D49" s="10" t="s">
        <x:v>264</x:v>
      </x:c>
      <x:c r="E49" s="10">
        <x:v>27</x:v>
      </x:c>
      <x:c r="F49" s="10">
        <x:v>2025</x:v>
      </x:c>
      <x:c r="G49" s="10">
        <x:v>2025</x:v>
      </x:c>
      <x:c r="H49" s="10">
        <x:v>0</x:v>
      </x:c>
    </x:row>
    <x:row r="50">
      <x:c r="A50" s="10" t="s">
        <x:v>288</x:v>
      </x:c>
      <x:c r="B50" s="10" t="s">
        <x:v>255</x:v>
      </x:c>
      <x:c r="C50" s="10" t="s">
        <x:v>291</x:v>
      </x:c>
      <x:c r="D50" s="10" t="s">
        <x:v>292</x:v>
      </x:c>
      <x:c r="E50" s="10">
        <x:v>27</x:v>
      </x:c>
      <x:c r="F50" s="10">
        <x:v>2021</x:v>
      </x:c>
      <x:c r="G50" s="10">
        <x:v>2026</x:v>
      </x:c>
      <x:c r="H50" s="10">
        <x:v>0</x:v>
      </x:c>
    </x:row>
    <x:row r="51">
      <x:c r="A51" s="10" t="s">
        <x:v>321</x:v>
      </x:c>
      <x:c r="B51" s="10" t="s">
        <x:v>255</x:v>
      </x:c>
      <x:c r="C51" s="10" t="str">
        <x:v>World Bank WGI, revisão 2025</x:v>
      </x:c>
      <x:c r="D51" s="10" t="str">
        <x:v>https://datacatalog.worldbank.org/search/dataset/0038026/worldwide-governance-indicators</x:v>
      </x:c>
      <x:c r="E51" s="10">
        <x:v>27</x:v>
      </x:c>
      <x:c r="F51" s="10" t="n">
        <x:v>2025</x:v>
      </x:c>
      <x:c r="G51" s="10" t="n">
        <x:v>2025</x:v>
      </x:c>
      <x:c r="H51" s="10" t="n">
        <x:v>0</x:v>
      </x:c>
    </x:row>
    <x:row r="52">
      <x:c r="A52" s="10" t="s">
        <x:v>324</x:v>
      </x:c>
      <x:c r="B52" s="10" t="s">
        <x:v>255</x:v>
      </x:c>
      <x:c r="C52" s="10" t="s">
        <x:v>263</x:v>
      </x:c>
      <x:c r="D52" s="10" t="s">
        <x:v>264</x:v>
      </x:c>
      <x:c r="E52" s="10">
        <x:v>27</x:v>
      </x:c>
      <x:c r="F52" s="10">
        <x:v>2025</x:v>
      </x:c>
      <x:c r="G52" s="10">
        <x:v>2025</x:v>
      </x:c>
      <x:c r="H52" s="10">
        <x:v>0</x:v>
      </x:c>
    </x:row>
    <x:row r="53">
      <x:c r="A53" s="10" t="s">
        <x:v>326</x:v>
      </x:c>
      <x:c r="B53" s="10" t="s">
        <x:v>255</x:v>
      </x:c>
      <x:c r="C53" s="10" t="s">
        <x:v>263</x:v>
      </x:c>
      <x:c r="D53" s="10" t="s">
        <x:v>264</x:v>
      </x:c>
      <x:c r="E53" s="10">
        <x:v>27</x:v>
      </x:c>
      <x:c r="F53" s="10">
        <x:v>2025</x:v>
      </x:c>
      <x:c r="G53" s="10">
        <x:v>2025</x:v>
      </x:c>
      <x:c r="H53" s="10">
        <x:v>0</x:v>
      </x:c>
    </x:row>
    <x:row r="54">
      <x:c r="A54" s="10" t="s">
        <x:v>328</x:v>
      </x:c>
      <x:c r="B54" s="10" t="s">
        <x:v>255</x:v>
      </x:c>
      <x:c r="C54" s="10" t="s">
        <x:v>263</x:v>
      </x:c>
      <x:c r="D54" s="10" t="s">
        <x:v>264</x:v>
      </x:c>
      <x:c r="E54" s="10">
        <x:v>27</x:v>
      </x:c>
      <x:c r="F54" s="10">
        <x:v>2025</x:v>
      </x:c>
      <x:c r="G54" s="10">
        <x:v>2025</x:v>
      </x:c>
      <x:c r="H54" s="10">
        <x:v>0</x:v>
      </x:c>
    </x:row>
    <x:row r="55">
      <x:c r="A55" s="10" t="s">
        <x:v>330</x:v>
      </x:c>
      <x:c r="B55" s="10" t="s">
        <x:v>255</x:v>
      </x:c>
      <x:c r="C55" s="10" t="s">
        <x:v>332</x:v>
      </x:c>
      <x:c r="D55" s="10" t="s">
        <x:v>333</x:v>
      </x:c>
      <x:c r="E55" s="10">
        <x:v>27</x:v>
      </x:c>
      <x:c r="F55" s="10">
        <x:v>2025</x:v>
      </x:c>
      <x:c r="G55" s="10">
        <x:v>2025</x:v>
      </x:c>
      <x:c r="H55" s="10">
        <x:v>0</x:v>
      </x:c>
    </x:row>
    <x:row r="56">
      <x:c r="A56" s="10" t="s">
        <x:v>335</x:v>
      </x:c>
      <x:c r="B56" s="10" t="s">
        <x:v>340</x:v>
      </x:c>
      <x:c r="C56" s="10" t="s">
        <x:v>337</x:v>
      </x:c>
      <x:c r="D56" s="10" t="s">
        <x:v>338</x:v>
      </x:c>
      <x:c r="E56" s="10">
        <x:v>27</x:v>
      </x:c>
      <x:c r="F56" s="10">
        <x:v>2024</x:v>
      </x:c>
      <x:c r="G56" s="10">
        <x:v>2024</x:v>
      </x:c>
      <x:c r="H56" s="10">
        <x:v>0</x:v>
      </x:c>
    </x:row>
    <x:row r="57">
      <x:c r="A57" s="10" t="s">
        <x:v>341</x:v>
      </x:c>
      <x:c r="B57" s="10" t="s">
        <x:v>340</x:v>
      </x:c>
      <x:c r="C57" s="10" t="s">
        <x:v>342</x:v>
      </x:c>
      <x:c r="D57" s="10" t="s">
        <x:v>343</x:v>
      </x:c>
      <x:c r="E57" s="10">
        <x:v>27</x:v>
      </x:c>
      <x:c r="F57" s="10">
        <x:v>2025</x:v>
      </x:c>
      <x:c r="G57" s="10">
        <x:v>2025</x:v>
      </x:c>
      <x:c r="H57" s="10">
        <x:v>0</x:v>
      </x:c>
    </x:row>
    <x:row r="58">
      <x:c r="A58" s="10" t="s">
        <x:v>344</x:v>
      </x:c>
      <x:c r="B58" s="10" t="s">
        <x:v>340</x:v>
      </x:c>
      <x:c r="C58" s="10" t="s">
        <x:v>346</x:v>
      </x:c>
      <x:c r="D58" s="10" t="s">
        <x:v>347</x:v>
      </x:c>
      <x:c r="E58" s="10">
        <x:v>27</x:v>
      </x:c>
      <x:c r="F58" s="10">
        <x:v>2024</x:v>
      </x:c>
      <x:c r="G58" s="10">
        <x:v>2024</x:v>
      </x:c>
      <x:c r="H58" s="10">
        <x:v>0</x:v>
      </x:c>
    </x:row>
    <x:row r="59">
      <x:c r="A59" s="10" t="s">
        <x:v>349</x:v>
      </x:c>
      <x:c r="B59" s="10" t="s">
        <x:v>340</x:v>
      </x:c>
      <x:c r="C59" s="10" t="s">
        <x:v>350</x:v>
      </x:c>
      <x:c r="D59" s="10" t="s">
        <x:v>351</x:v>
      </x:c>
      <x:c r="E59" s="10">
        <x:v>27</x:v>
      </x:c>
      <x:c r="F59" s="10">
        <x:v>2024</x:v>
      </x:c>
      <x:c r="G59" s="10">
        <x:v>2024</x:v>
      </x:c>
      <x:c r="H59" s="10">
        <x:v>0</x:v>
      </x:c>
    </x:row>
    <x:row r="60">
      <x:c r="A60" s="10" t="s">
        <x:v>352</x:v>
      </x:c>
      <x:c r="B60" s="10" t="s">
        <x:v>340</x:v>
      </x:c>
      <x:c r="C60" s="10" t="s">
        <x:v>355</x:v>
      </x:c>
      <x:c r="D60" s="10" t="s">
        <x:v>356</x:v>
      </x:c>
      <x:c r="E60" s="10">
        <x:v>27</x:v>
      </x:c>
      <x:c r="F60" s="10">
        <x:v>2023</x:v>
      </x:c>
      <x:c r="G60" s="10">
        <x:v>2023</x:v>
      </x:c>
      <x:c r="H60" s="10">
        <x:v>0</x:v>
      </x:c>
    </x:row>
    <x:row r="61">
      <x:c r="A61" s="10" t="s">
        <x:v>358</x:v>
      </x:c>
      <x:c r="B61" s="10" t="s">
        <x:v>340</x:v>
      </x:c>
      <x:c r="C61" s="10" t="s">
        <x:v>360</x:v>
      </x:c>
      <x:c r="D61" s="10" t="s">
        <x:v>361</x:v>
      </x:c>
      <x:c r="E61" s="10">
        <x:v>27</x:v>
      </x:c>
      <x:c r="F61" s="10">
        <x:v>2023</x:v>
      </x:c>
      <x:c r="G61" s="10">
        <x:v>2023</x:v>
      </x:c>
      <x:c r="H61" s="10">
        <x:v>0</x:v>
      </x:c>
    </x:row>
    <x:row r="62">
      <x:c r="A62" s="10" t="s">
        <x:v>362</x:v>
      </x:c>
      <x:c r="B62" s="10" t="s">
        <x:v>340</x:v>
      </x:c>
      <x:c r="C62" s="10" t="s">
        <x:v>365</x:v>
      </x:c>
      <x:c r="D62" s="10" t="s">
        <x:v>366</x:v>
      </x:c>
      <x:c r="E62" s="10">
        <x:v>27</x:v>
      </x:c>
      <x:c r="F62" s="10" t="s">
        <x:v>364</x:v>
      </x:c>
      <x:c r="G62" s="10" t="s">
        <x:v>364</x:v>
      </x:c>
      <x:c r="H62" s="10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6441c363f2e744f9"/>
  </x:tableParts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9" customWidth="1"/>
    <x:col min="2" max="2" width="22" customWidth="1"/>
    <x:col min="3" max="3" width="30" customWidth="1"/>
    <x:col min="4" max="5" width="8" customWidth="1"/>
    <x:col min="6" max="6" width="12" customWidth="1"/>
    <x:col min="7" max="8" width="17" customWidth="1"/>
    <x:col min="9" max="9" width="12" customWidth="1"/>
    <x:col min="10" max="10" width="48" customWidth="1"/>
    <x:col min="11" max="11" width="18" customWidth="1"/>
    <x:col min="12" max="12" width="48" customWidth="1"/>
  </x:cols>
  <x:sheetData>
    <x:row r="1" ht="30" customHeight="1">
      <x:c r="A1" s="23" t="s">
        <x:v>563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</x:row>
    <x:row r="3" ht="30" customHeight="1">
      <x:c r="A3" s="9" t="s">
        <x:v>26</x:v>
      </x:c>
      <x:c r="B3" s="9" t="s">
        <x:v>27</x:v>
      </x:c>
      <x:c r="C3" s="9" t="s">
        <x:v>564</x:v>
      </x:c>
      <x:c r="D3" s="9" t="s">
        <x:v>565</x:v>
      </x:c>
      <x:c r="E3" s="9" t="s">
        <x:v>566</x:v>
      </x:c>
      <x:c r="F3" s="9" t="s">
        <x:v>567</x:v>
      </x:c>
      <x:c r="G3" s="9" t="s">
        <x:v>568</x:v>
      </x:c>
      <x:c r="H3" s="9" t="s">
        <x:v>569</x:v>
      </x:c>
      <x:c r="I3" s="9" t="s">
        <x:v>570</x:v>
      </x:c>
      <x:c r="J3" s="9" t="s">
        <x:v>571</x:v>
      </x:c>
      <x:c r="K3" s="9" t="s">
        <x:v>572</x:v>
      </x:c>
      <x:c r="L3" s="9" t="s">
        <x:v>573</x:v>
      </x:c>
    </x:row>
    <x:row r="4">
      <x:c r="A4" t="s">
        <x:v>48</x:v>
      </x:c>
      <x:c r="B4" t="s">
        <x:v>49</x:v>
      </x:c>
      <x:c r="C4" t="s">
        <x:v>574</x:v>
      </x:c>
      <x:c r="D4" s="15">
        <x:v>4.5</x:v>
      </x:c>
      <x:c r="E4" s="15">
        <x:v>3</x:v>
      </x:c>
      <x:c r="F4" s="15">
        <x:v>4.6923076923</x:v>
      </x:c>
      <x:c r="G4" s="15">
        <x:v>1.2691979776</x:v>
      </x:c>
      <x:c r="H4" s="15" t="n">
        <x:f t="shared" ref="H4:H30" si="0">SQRT(D4*E4)/((1+LOG10(F4))*SQRT(3))</x:f>
        <x:v>1.2691979775549724</x:v>
      </x:c>
      <x:c r="I4" s="15" t="n">
        <x:f t="shared" ref="I4:I30" si="1">H4-G4</x:f>
        <x:v>-4.50275372543274e-11</x:v>
      </x:c>
      <x:c r="J4" t="s">
        <x:v>575</x:v>
      </x:c>
      <x:c r="K4" t="s">
        <x:v>576</x:v>
      </x:c>
      <x:c r="L4" t="s">
        <x:v>577</x:v>
      </x:c>
    </x:row>
    <x:row r="5">
      <x:c r="A5" t="s">
        <x:v>57</x:v>
      </x:c>
      <x:c r="B5" t="s">
        <x:v>58</x:v>
      </x:c>
      <x:c r="C5" t="s">
        <x:v>574</x:v>
      </x:c>
      <x:c r="D5" s="15">
        <x:v>4.5</x:v>
      </x:c>
      <x:c r="E5" s="15">
        <x:v>3</x:v>
      </x:c>
      <x:c r="F5" s="15">
        <x:v>13.6363636364</x:v>
      </x:c>
      <x:c r="G5" s="15">
        <x:v>0.99373296519999998</x:v>
      </x:c>
      <x:c r="H5" s="15">
        <x:f t="shared" si="0"/>
        <x:v>0.99373296515838361</x:v>
      </x:c>
      <x:c r="I5" s="15">
        <x:f t="shared" si="1"/>
        <x:v>-4.1616377011166605E-11</x:v>
      </x:c>
      <x:c r="J5" t="s">
        <x:v>578</x:v>
      </x:c>
      <x:c r="K5" t="s">
        <x:v>576</x:v>
      </x:c>
      <x:c r="L5" t="s">
        <x:v>577</x:v>
      </x:c>
    </x:row>
    <x:row r="6">
      <x:c r="A6" t="s">
        <x:v>59</x:v>
      </x:c>
      <x:c r="B6" t="s">
        <x:v>60</x:v>
      </x:c>
      <x:c r="C6" t="s">
        <x:v>579</x:v>
      </x:c>
      <x:c r="D6" s="15">
        <x:v>3</x:v>
      </x:c>
      <x:c r="E6" s="15">
        <x:v>1</x:v>
      </x:c>
      <x:c r="F6" s="15">
        <x:v>7.7419354838999999</x:v>
      </x:c>
      <x:c r="G6" s="15">
        <x:v>0.52942279130000003</x:v>
      </x:c>
      <x:c r="H6" s="15">
        <x:f t="shared" si="0"/>
        <x:v>0.52942279130856451</x:v>
      </x:c>
      <x:c r="I6" s="15">
        <x:f t="shared" si="1"/>
        <x:v>8.5644824565633826E-12</x:v>
      </x:c>
      <x:c r="J6" t="s">
        <x:v>580</x:v>
      </x:c>
      <x:c r="K6" t="s">
        <x:v>576</x:v>
      </x:c>
      <x:c r="L6" t="s">
        <x:v>577</x:v>
      </x:c>
    </x:row>
    <x:row r="7">
      <x:c r="A7" t="s">
        <x:v>79</x:v>
      </x:c>
      <x:c r="B7" t="s">
        <x:v>80</x:v>
      </x:c>
      <x:c r="C7" t="s">
        <x:v>574</x:v>
      </x:c>
      <x:c r="D7" s="15">
        <x:v>4.5</x:v>
      </x:c>
      <x:c r="E7" s="15">
        <x:v>3</x:v>
      </x:c>
      <x:c r="F7" s="15">
        <x:v>12.583333333300001</x:v>
      </x:c>
      <x:c r="G7" s="15">
        <x:v>1.0102508268999999</x:v>
      </x:c>
      <x:c r="H7" s="15">
        <x:f t="shared" si="0"/>
        <x:v>1.0102508269268731</x:v>
      </x:c>
      <x:c r="I7" s="15">
        <x:f t="shared" si="1"/>
        <x:v>2.6873170355656839E-11</x:v>
      </x:c>
      <x:c r="J7" t="s">
        <x:v>581</x:v>
      </x:c>
      <x:c r="K7" t="s">
        <x:v>582</x:v>
      </x:c>
      <x:c r="L7" t="s">
        <x:v>577</x:v>
      </x:c>
    </x:row>
    <x:row r="8">
      <x:c r="A8" t="s">
        <x:v>61</x:v>
      </x:c>
      <x:c r="B8" t="s">
        <x:v>62</x:v>
      </x:c>
      <x:c r="C8" t="s">
        <x:v>583</x:v>
      </x:c>
      <x:c r="D8" s="15">
        <x:v>6</x:v>
      </x:c>
      <x:c r="E8" s="15">
        <x:v>3</x:v>
      </x:c>
      <x:c r="F8" s="15">
        <x:v>9.3333333333000006</x:v>
      </x:c>
      <x:c r="G8" s="15">
        <x:v>1.2433725968</x:v>
      </x:c>
      <x:c r="H8" s="15">
        <x:f t="shared" si="0"/>
        <x:v>1.243372596822546</x:v>
      </x:c>
      <x:c r="I8" s="15">
        <x:f t="shared" si="1"/>
        <x:v>2.2545965094877829E-11</x:v>
      </x:c>
      <x:c r="J8" t="s">
        <x:v>584</x:v>
      </x:c>
      <x:c r="K8" t="s">
        <x:v>576</x:v>
      </x:c>
      <x:c r="L8" t="s">
        <x:v>577</x:v>
      </x:c>
    </x:row>
    <x:row r="9">
      <x:c r="A9" t="s">
        <x:v>63</x:v>
      </x:c>
      <x:c r="B9" t="s">
        <x:v>64</x:v>
      </x:c>
      <x:c r="C9" t="s">
        <x:v>574</x:v>
      </x:c>
      <x:c r="D9" s="15">
        <x:v>4.5</x:v>
      </x:c>
      <x:c r="E9" s="15">
        <x:v>3</x:v>
      </x:c>
      <x:c r="F9" s="15">
        <x:v>14.285714285699999</x:v>
      </x:c>
      <x:c r="G9" s="15">
        <x:v>0.98441617439999995</x:v>
      </x:c>
      <x:c r="H9" s="15">
        <x:f t="shared" si="0"/>
        <x:v>0.98441617435537765</x:v>
      </x:c>
      <x:c r="I9" s="15">
        <x:f t="shared" si="1"/>
        <x:v>-4.4622305850339217E-11</x:v>
      </x:c>
      <x:c r="J9" t="s">
        <x:v>585</x:v>
      </x:c>
      <x:c r="K9" t="s">
        <x:v>576</x:v>
      </x:c>
      <x:c r="L9" t="s">
        <x:v>577</x:v>
      </x:c>
    </x:row>
    <x:row r="10">
      <x:c r="A10" t="s">
        <x:v>67</x:v>
      </x:c>
      <x:c r="B10" t="s">
        <x:v>68</x:v>
      </x:c>
      <x:c r="C10" t="s">
        <x:v>574</x:v>
      </x:c>
      <x:c r="D10" s="15">
        <x:v>4.5</x:v>
      </x:c>
      <x:c r="E10" s="15">
        <x:v>3</x:v>
      </x:c>
      <x:c r="F10" s="15">
        <x:v>10.2941176471</x:v>
      </x:c>
      <x:c r="G10" s="15">
        <x:v>1.0540255408999999</x:v>
      </x:c>
      <x:c r="H10" s="15">
        <x:f t="shared" si="0"/>
        <x:v>1.054025540918641</x:v>
      </x:c>
      <x:c r="I10" s="15">
        <x:f t="shared" si="1"/>
        <x:v>1.8641088672666228E-11</x:v>
      </x:c>
      <x:c r="J10" t="s">
        <x:v>586</x:v>
      </x:c>
      <x:c r="K10" t="s">
        <x:v>576</x:v>
      </x:c>
      <x:c r="L10" t="s">
        <x:v>577</x:v>
      </x:c>
    </x:row>
    <x:row r="11">
      <x:c r="A11" t="s">
        <x:v>69</x:v>
      </x:c>
      <x:c r="B11" t="s">
        <x:v>70</x:v>
      </x:c>
      <x:c r="C11" t="s">
        <x:v>583</x:v>
      </x:c>
      <x:c r="D11" s="15">
        <x:v>6</x:v>
      </x:c>
      <x:c r="E11" s="15">
        <x:v>3</x:v>
      </x:c>
      <x:c r="F11" s="15">
        <x:v>8.4166666666999994</x:v>
      </x:c>
      <x:c r="G11" s="15">
        <x:v>1.2723695836</x:v>
      </x:c>
      <x:c r="H11" s="15">
        <x:f t="shared" si="0"/>
        <x:v>1.2723695836431834</x:v>
      </x:c>
      <x:c r="I11" s="15">
        <x:f t="shared" si="1"/>
        <x:v>4.3183456810425014E-11</x:v>
      </x:c>
      <x:c r="J11" t="s">
        <x:v>587</x:v>
      </x:c>
      <x:c r="K11" t="s">
        <x:v>576</x:v>
      </x:c>
      <x:c r="L11" t="s">
        <x:v>577</x:v>
      </x:c>
    </x:row>
    <x:row r="12">
      <x:c r="A12" t="s">
        <x:v>75</x:v>
      </x:c>
      <x:c r="B12" t="s">
        <x:v>76</x:v>
      </x:c>
      <x:c r="C12" t="s">
        <x:v>583</x:v>
      </x:c>
      <x:c r="D12" s="15">
        <x:v>6</x:v>
      </x:c>
      <x:c r="E12" s="15">
        <x:v>3</x:v>
      </x:c>
      <x:c r="F12" s="15">
        <x:v>15.3846153846</x:v>
      </x:c>
      <x:c r="G12" s="15">
        <x:v>1.1199783741</x:v>
      </x:c>
      <x:c r="H12" s="15">
        <x:f t="shared" si="0"/>
        <x:v>1.1199783740728879</x:v>
      </x:c>
      <x:c r="I12" s="15">
        <x:f t="shared" si="1"/>
        <x:v>-2.7112090350556173E-11</x:v>
      </x:c>
      <x:c r="J12" t="s">
        <x:v>588</x:v>
      </x:c>
      <x:c r="K12" t="s">
        <x:v>576</x:v>
      </x:c>
      <x:c r="L12" t="s">
        <x:v>577</x:v>
      </x:c>
    </x:row>
    <x:row r="13">
      <x:c r="A13" t="s">
        <x:v>77</x:v>
      </x:c>
      <x:c r="B13" t="s">
        <x:v>78</x:v>
      </x:c>
      <x:c r="C13" t="s">
        <x:v>589</x:v>
      </x:c>
      <x:c r="D13" s="15">
        <x:v>3</x:v>
      </x:c>
      <x:c r="E13" s="15">
        <x:v>1.5</x:v>
      </x:c>
      <x:c r="F13" s="15">
        <x:v>1</x:v>
      </x:c>
      <x:c r="G13" s="15">
        <x:v>1.2247448714</x:v>
      </x:c>
      <x:c r="H13" s="15">
        <x:f t="shared" si="0"/>
        <x:v>1.2247448713915889</x:v>
      </x:c>
      <x:c r="I13" s="15">
        <x:f t="shared" si="1"/>
        <x:v>-8.411049634560186E-12</x:v>
      </x:c>
      <x:c r="J13" t="s">
        <x:v>590</x:v>
      </x:c>
      <x:c r="K13" t="s">
        <x:v>576</x:v>
      </x:c>
      <x:c r="L13" t="s">
        <x:v>577</x:v>
      </x:c>
    </x:row>
    <x:row r="14">
      <x:c r="A14" t="s">
        <x:v>65</x:v>
      </x:c>
      <x:c r="B14" t="s">
        <x:v>66</x:v>
      </x:c>
      <x:c r="C14" t="s">
        <x:v>591</x:v>
      </x:c>
      <x:c r="D14" s="15">
        <x:v>6</x:v>
      </x:c>
      <x:c r="E14" s="15">
        <x:v>2</x:v>
      </x:c>
      <x:c r="F14" s="15">
        <x:v>2.1070234114000002</x:v>
      </x:c>
      <x:c r="G14" s="15">
        <x:v>1.5109513438</x:v>
      </x:c>
      <x:c r="H14" s="15">
        <x:f t="shared" si="0"/>
        <x:v>1.5109513438347992</x:v>
      </x:c>
      <x:c r="I14" s="15">
        <x:f t="shared" si="1"/>
        <x:v>3.4799274573060757E-11</x:v>
      </x:c>
      <x:c r="J14" t="s">
        <x:v>592</x:v>
      </x:c>
      <x:c r="K14" t="s">
        <x:v>576</x:v>
      </x:c>
      <x:c r="L14" t="s">
        <x:v>577</x:v>
      </x:c>
    </x:row>
    <x:row r="15">
      <x:c r="A15" t="s">
        <x:v>593</x:v>
      </x:c>
      <x:c r="B15" t="s">
        <x:v>72</x:v>
      </x:c>
      <x:c r="C15" t="s">
        <x:v>583</x:v>
      </x:c>
      <x:c r="D15" s="15">
        <x:v>6</x:v>
      </x:c>
      <x:c r="E15" s="15">
        <x:v>3</x:v>
      </x:c>
      <x:c r="F15" s="15">
        <x:v>5.3571428571000004</x:v>
      </x:c>
      <x:c r="G15" s="15">
        <x:v>1.4167636456999999</x:v>
      </x:c>
      <x:c r="H15" s="15">
        <x:f t="shared" si="0"/>
        <x:v>1.4167636456542534</x:v>
      </x:c>
      <x:c r="I15" s="15">
        <x:f t="shared" si="1"/>
        <x:v>-4.574651768507465E-11</x:v>
      </x:c>
      <x:c r="J15" t="s">
        <x:v>594</x:v>
      </x:c>
      <x:c r="K15" t="s">
        <x:v>595</x:v>
      </x:c>
      <x:c r="L15" t="s">
        <x:v>577</x:v>
      </x:c>
    </x:row>
    <x:row r="16">
      <x:c r="A16" t="s">
        <x:v>81</x:v>
      </x:c>
      <x:c r="B16" t="s">
        <x:v>82</x:v>
      </x:c>
      <x:c r="C16" t="s">
        <x:v>591</x:v>
      </x:c>
      <x:c r="D16" s="15">
        <x:v>7.5</x:v>
      </x:c>
      <x:c r="E16" s="15">
        <x:v>2</x:v>
      </x:c>
      <x:c r="F16" s="15">
        <x:v>1.8773584906</x:v>
      </x:c>
      <x:c r="G16" s="15">
        <x:v>1.7557794150999999</x:v>
      </x:c>
      <x:c r="H16" s="15">
        <x:f t="shared" si="0"/>
        <x:v>1.7557794150997665</x:v>
      </x:c>
      <x:c r="I16" s="15">
        <x:f t="shared" si="1"/>
        <x:v>-2.333688797762079E-13</x:v>
      </x:c>
      <x:c r="J16" t="s">
        <x:v>596</x:v>
      </x:c>
      <x:c r="K16" t="s">
        <x:v>576</x:v>
      </x:c>
      <x:c r="L16" t="s">
        <x:v>577</x:v>
      </x:c>
    </x:row>
    <x:row r="17">
      <x:c r="A17" t="s">
        <x:v>83</x:v>
      </x:c>
      <x:c r="B17" t="s">
        <x:v>84</x:v>
      </x:c>
      <x:c r="C17" t="s">
        <x:v>597</x:v>
      </x:c>
      <x:c r="D17" s="15">
        <x:v>9</x:v>
      </x:c>
      <x:c r="E17" s="15">
        <x:v>3</x:v>
      </x:c>
      <x:c r="F17" s="15">
        <x:v>4.0465116279000002</x:v>
      </x:c>
      <x:c r="G17" s="15">
        <x:v>1.8667387561</x:v>
      </x:c>
      <x:c r="H17" s="15">
        <x:f t="shared" si="0"/>
        <x:v>1.8667387561490163</x:v>
      </x:c>
      <x:c r="I17" s="15">
        <x:f t="shared" si="1"/>
        <x:v>4.9016346537200661E-11</x:v>
      </x:c>
      <x:c r="J17" t="s">
        <x:v>598</x:v>
      </x:c>
      <x:c r="K17" t="s">
        <x:v>576</x:v>
      </x:c>
      <x:c r="L17" t="s">
        <x:v>577</x:v>
      </x:c>
    </x:row>
    <x:row r="18">
      <x:c r="A18" t="s">
        <x:v>85</x:v>
      </x:c>
      <x:c r="B18" t="s">
        <x:v>86</x:v>
      </x:c>
      <x:c r="C18" t="s">
        <x:v>599</x:v>
      </x:c>
      <x:c r="D18" s="15">
        <x:v>6</x:v>
      </x:c>
      <x:c r="E18" s="15">
        <x:v>1</x:v>
      </x:c>
      <x:c r="F18" s="15">
        <x:v>2.7210884354</x:v>
      </x:c>
      <x:c r="G18" s="15">
        <x:v>0.98569144500000005</x:v>
      </x:c>
      <x:c r="H18" s="15">
        <x:f t="shared" si="0"/>
        <x:v>0.98569144500122663</x:v>
      </x:c>
      <x:c r="I18" s="15">
        <x:f t="shared" si="1"/>
        <x:v>1.2265743976058729E-12</x:v>
      </x:c>
      <x:c r="J18" t="s">
        <x:v>600</x:v>
      </x:c>
      <x:c r="K18" t="s">
        <x:v>601</x:v>
      </x:c>
      <x:c r="L18" t="s">
        <x:v>577</x:v>
      </x:c>
    </x:row>
    <x:row r="19">
      <x:c r="A19" t="s">
        <x:v>91</x:v>
      </x:c>
      <x:c r="B19" t="s">
        <x:v>92</x:v>
      </x:c>
      <x:c r="C19" t="s">
        <x:v>574</x:v>
      </x:c>
      <x:c r="D19" s="15">
        <x:v>4.5</x:v>
      </x:c>
      <x:c r="E19" s="15">
        <x:v>3</x:v>
      </x:c>
      <x:c r="F19" s="15">
        <x:v>20</x:v>
      </x:c>
      <x:c r="G19" s="15">
        <x:v>0.92190034359999995</x:v>
      </x:c>
      <x:c r="H19" s="15">
        <x:f t="shared" si="0"/>
        <x:v>0.92190034356658535</x:v>
      </x:c>
      <x:c r="I19" s="15">
        <x:f t="shared" si="1"/>
        <x:v>-3.3414604416748261E-11</x:v>
      </x:c>
      <x:c r="J19" t="s">
        <x:v>602</x:v>
      </x:c>
      <x:c r="K19" t="s">
        <x:v>576</x:v>
      </x:c>
      <x:c r="L19" t="s">
        <x:v>577</x:v>
      </x:c>
    </x:row>
    <x:row r="20">
      <x:c r="A20" t="s">
        <x:v>87</x:v>
      </x:c>
      <x:c r="B20" t="s">
        <x:v>88</x:v>
      </x:c>
      <x:c r="C20" t="s">
        <x:v>603</x:v>
      </x:c>
      <x:c r="D20" s="15">
        <x:v>6</x:v>
      </x:c>
      <x:c r="E20" s="15">
        <x:v>3</x:v>
      </x:c>
      <x:c r="F20" s="15">
        <x:v>1.985915493</x:v>
      </x:c>
      <x:c r="G20" s="15">
        <x:v>1.8871831960000001</x:v>
      </x:c>
      <x:c r="H20" s="15">
        <x:f t="shared" si="0"/>
        <x:v>1.887183195998323</x:v>
      </x:c>
      <x:c r="I20" s="15">
        <x:f t="shared" si="1"/>
        <x:v>-1.6771029009987615E-12</x:v>
      </x:c>
      <x:c r="J20" t="s">
        <x:v>604</x:v>
      </x:c>
      <x:c r="K20" t="s">
        <x:v>576</x:v>
      </x:c>
      <x:c r="L20" t="s">
        <x:v>577</x:v>
      </x:c>
    </x:row>
    <x:row r="21">
      <x:c r="A21" t="s">
        <x:v>89</x:v>
      </x:c>
      <x:c r="B21" t="s">
        <x:v>90</x:v>
      </x:c>
      <x:c r="C21" t="s">
        <x:v>605</x:v>
      </x:c>
      <x:c r="D21" s="15">
        <x:v>9</x:v>
      </x:c>
      <x:c r="E21" s="15">
        <x:v>3</x:v>
      </x:c>
      <x:c r="F21" s="15">
        <x:v>15</x:v>
      </x:c>
      <x:c r="G21" s="15">
        <x:v>1.3786186528</x:v>
      </x:c>
      <x:c r="H21" s="15">
        <x:f t="shared" si="0"/>
        <x:v>1.3786186528325359</x:v>
      </x:c>
      <x:c r="I21" s="15">
        <x:f t="shared" si="1"/>
        <x:v>3.2535973915059913E-11</x:v>
      </x:c>
      <x:c r="J21" t="s">
        <x:v>606</x:v>
      </x:c>
      <x:c r="K21" t="s">
        <x:v>576</x:v>
      </x:c>
      <x:c r="L21" t="s">
        <x:v>577</x:v>
      </x:c>
    </x:row>
    <x:row r="22">
      <x:c r="A22" t="s">
        <x:v>93</x:v>
      </x:c>
      <x:c r="B22" t="s">
        <x:v>94</x:v>
      </x:c>
      <x:c r="C22" t="s">
        <x:v>597</x:v>
      </x:c>
      <x:c r="D22" s="15">
        <x:v>9</x:v>
      </x:c>
      <x:c r="E22" s="15">
        <x:v>3</x:v>
      </x:c>
      <x:c r="F22" s="15">
        <x:v>5</x:v>
      </x:c>
      <x:c r="G22" s="15">
        <x:v>1.7657757301999999</x:v>
      </x:c>
      <x:c r="H22" s="15">
        <x:f t="shared" si="0"/>
        <x:v>1.765775730203337</x:v>
      </x:c>
      <x:c r="I22" s="15">
        <x:f t="shared" si="1"/>
        <x:v>3.3371083674182955E-12</x:v>
      </x:c>
      <x:c r="J22" t="s">
        <x:v>607</x:v>
      </x:c>
      <x:c r="K22" t="s">
        <x:v>576</x:v>
      </x:c>
      <x:c r="L22" t="s">
        <x:v>577</x:v>
      </x:c>
    </x:row>
    <x:row r="23">
      <x:c r="A23" t="s">
        <x:v>95</x:v>
      </x:c>
      <x:c r="B23" t="s">
        <x:v>96</x:v>
      </x:c>
      <x:c r="C23" t="s">
        <x:v>574</x:v>
      </x:c>
      <x:c r="D23" s="15">
        <x:v>4.5</x:v>
      </x:c>
      <x:c r="E23" s="15">
        <x:v>3</x:v>
      </x:c>
      <x:c r="F23" s="15">
        <x:v>150</x:v>
      </x:c>
      <x:c r="G23" s="15">
        <x:v>0.66790283100000003</x:v>
      </x:c>
      <x:c r="H23" s="15">
        <x:f t="shared" si="0"/>
        <x:v>0.66790283103841164</x:v>
      </x:c>
      <x:c r="I23" s="15">
        <x:f t="shared" si="1"/>
        <x:v>3.8411607228283629E-11</x:v>
      </x:c>
      <x:c r="J23" t="s">
        <x:v>608</x:v>
      </x:c>
      <x:c r="K23" t="s">
        <x:v>576</x:v>
      </x:c>
      <x:c r="L23" t="s">
        <x:v>577</x:v>
      </x:c>
    </x:row>
    <x:row r="24">
      <x:c r="A24" t="s">
        <x:v>97</x:v>
      </x:c>
      <x:c r="B24" t="s">
        <x:v>98</x:v>
      </x:c>
      <x:c r="C24" t="s">
        <x:v>583</x:v>
      </x:c>
      <x:c r="D24" s="15">
        <x:v>6</x:v>
      </x:c>
      <x:c r="E24" s="15">
        <x:v>3</x:v>
      </x:c>
      <x:c r="F24" s="15">
        <x:v>11.2195121951</x:v>
      </x:c>
      <x:c r="G24" s="15">
        <x:v>1.1948882144999999</x:v>
      </x:c>
      <x:c r="H24" s="15">
        <x:f t="shared" si="0"/>
        <x:v>1.1948882145344271</x:v>
      </x:c>
      <x:c r="I24" s="15">
        <x:f t="shared" si="1"/>
        <x:v>3.4427127815206404E-11</x:v>
      </x:c>
      <x:c r="J24" t="s">
        <x:v>609</x:v>
      </x:c>
      <x:c r="K24" t="s">
        <x:v>576</x:v>
      </x:c>
      <x:c r="L24" t="s">
        <x:v>577</x:v>
      </x:c>
    </x:row>
    <x:row r="25">
      <x:c r="A25" t="s">
        <x:v>99</x:v>
      </x:c>
      <x:c r="B25" t="s">
        <x:v>100</x:v>
      </x:c>
      <x:c r="C25" t="s">
        <x:v>579</x:v>
      </x:c>
      <x:c r="D25" s="15">
        <x:v>3</x:v>
      </x:c>
      <x:c r="E25" s="15">
        <x:v>1</x:v>
      </x:c>
      <x:c r="F25" s="15">
        <x:v>10.4545454545</x:v>
      </x:c>
      <x:c r="G25" s="15">
        <x:v>0.49521985200000002</x:v>
      </x:c>
      <x:c r="H25" s="15">
        <x:f t="shared" si="0"/>
        <x:v>0.49521985195158669</x:v>
      </x:c>
      <x:c r="I25" s="15">
        <x:f t="shared" si="1"/>
        <x:v>-4.8413328901375507E-11</x:v>
      </x:c>
      <x:c r="J25" t="s">
        <x:v>610</x:v>
      </x:c>
      <x:c r="K25" t="s">
        <x:v>576</x:v>
      </x:c>
      <x:c r="L25" t="s">
        <x:v>577</x:v>
      </x:c>
    </x:row>
    <x:row r="26">
      <x:c r="A26" t="s">
        <x:v>101</x:v>
      </x:c>
      <x:c r="B26" t="s">
        <x:v>102</x:v>
      </x:c>
      <x:c r="C26" t="s">
        <x:v>579</x:v>
      </x:c>
      <x:c r="D26" s="15">
        <x:v>3</x:v>
      </x:c>
      <x:c r="E26" s="15">
        <x:v>1</x:v>
      </x:c>
      <x:c r="F26" s="15">
        <x:v>7.2558139534999997</x:v>
      </x:c>
      <x:c r="G26" s="15">
        <x:v>0.53743615290000002</x:v>
      </x:c>
      <x:c r="H26" s="15">
        <x:f t="shared" si="0"/>
        <x:v>0.53743615290144586</x:v>
      </x:c>
      <x:c r="I26" s="15">
        <x:f t="shared" si="1"/>
        <x:v>1.4458434449693414E-12</x:v>
      </x:c>
      <x:c r="J26" t="s">
        <x:v>611</x:v>
      </x:c>
      <x:c r="K26" t="s">
        <x:v>576</x:v>
      </x:c>
      <x:c r="L26" t="s">
        <x:v>577</x:v>
      </x:c>
    </x:row>
    <x:row r="27">
      <x:c r="A27" t="s">
        <x:v>107</x:v>
      </x:c>
      <x:c r="B27" t="s">
        <x:v>108</x:v>
      </x:c>
      <x:c r="C27" t="s">
        <x:v>574</x:v>
      </x:c>
      <x:c r="D27" s="15">
        <x:v>4.5</x:v>
      </x:c>
      <x:c r="E27" s="15">
        <x:v>3</x:v>
      </x:c>
      <x:c r="F27" s="15">
        <x:v>150</x:v>
      </x:c>
      <x:c r="G27" s="15">
        <x:v>0.66790283100000003</x:v>
      </x:c>
      <x:c r="H27" s="15">
        <x:f t="shared" si="0"/>
        <x:v>0.66790283103841164</x:v>
      </x:c>
      <x:c r="I27" s="15">
        <x:f t="shared" si="1"/>
        <x:v>3.8411607228283629E-11</x:v>
      </x:c>
      <x:c r="J27" t="s">
        <x:v>612</x:v>
      </x:c>
      <x:c r="K27" t="s">
        <x:v>576</x:v>
      </x:c>
      <x:c r="L27" t="s">
        <x:v>577</x:v>
      </x:c>
    </x:row>
    <x:row r="28">
      <x:c r="A28" t="s">
        <x:v>105</x:v>
      </x:c>
      <x:c r="B28" t="s">
        <x:v>106</x:v>
      </x:c>
      <x:c r="C28" t="s">
        <x:v>574</x:v>
      </x:c>
      <x:c r="D28" s="15">
        <x:v>4.5</x:v>
      </x:c>
      <x:c r="E28" s="15">
        <x:v>3</x:v>
      </x:c>
      <x:c r="F28" s="15">
        <x:v>11</x:v>
      </x:c>
      <x:c r="G28" s="15">
        <x:v>1.0391534951000001</x:v>
      </x:c>
      <x:c r="H28" s="15">
        <x:f t="shared" si="0"/>
        <x:v>1.0391534950539036</x:v>
      </x:c>
      <x:c r="I28" s="15">
        <x:f t="shared" si="1"/>
        <x:v>-4.60964599824365E-11</x:v>
      </x:c>
      <x:c r="J28" t="s">
        <x:v>613</x:v>
      </x:c>
      <x:c r="K28" t="s">
        <x:v>576</x:v>
      </x:c>
      <x:c r="L28" t="s">
        <x:v>577</x:v>
      </x:c>
    </x:row>
    <x:row r="29">
      <x:c r="A29" t="s">
        <x:v>73</x:v>
      </x:c>
      <x:c r="B29" t="s">
        <x:v>74</x:v>
      </x:c>
      <x:c r="C29" t="s">
        <x:v>579</x:v>
      </x:c>
      <x:c r="D29" s="15">
        <x:v>3</x:v>
      </x:c>
      <x:c r="E29" s="15">
        <x:v>1</x:v>
      </x:c>
      <x:c r="F29" s="15">
        <x:v>6.7307692308</x:v>
      </x:c>
      <x:c r="G29" s="15">
        <x:v>0.5470265903</x:v>
      </x:c>
      <x:c r="H29" s="15">
        <x:f t="shared" si="0"/>
        <x:v>0.5470265902555469</x:v>
      </x:c>
      <x:c r="I29" s="15">
        <x:f t="shared" si="1"/>
        <x:v>-4.4453107861386343E-11</x:v>
      </x:c>
      <x:c r="J29" t="s">
        <x:v>614</x:v>
      </x:c>
      <x:c r="K29" t="s">
        <x:v>576</x:v>
      </x:c>
      <x:c r="L29" t="s">
        <x:v>577</x:v>
      </x:c>
    </x:row>
    <x:row r="30">
      <x:c r="A30" t="s">
        <x:v>103</x:v>
      </x:c>
      <x:c r="B30" t="s">
        <x:v>104</x:v>
      </x:c>
      <x:c r="C30" t="s">
        <x:v>574</x:v>
      </x:c>
      <x:c r="D30" s="15">
        <x:v>4.5</x:v>
      </x:c>
      <x:c r="E30" s="15">
        <x:v>3</x:v>
      </x:c>
      <x:c r="F30" s="15">
        <x:v>12.034482758599999</x:v>
      </x:c>
      <x:c r="G30" s="15">
        <x:v>1.0196560158000001</x:v>
      </x:c>
      <x:c r="H30" s="15">
        <x:f t="shared" si="0"/>
        <x:v>1.0196560158402894</x:v>
      </x:c>
      <x:c r="I30" s="15">
        <x:f t="shared" si="1"/>
        <x:v>4.0289327429832156E-11</x:v>
      </x:c>
      <x:c r="J30" t="s">
        <x:v>615</x:v>
      </x:c>
      <x:c r="K30" t="s">
        <x:v>576</x:v>
      </x:c>
      <x:c r="L30" t="s">
        <x:v>577</x:v>
      </x:c>
    </x:row>
    <x:row r="32">
      <x:c r="A32" s="1" t="s">
        <x:v>616</x:v>
      </x:c>
      <x:c r="B32" s="24" t="s">
        <x:v>617</x:v>
      </x:c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</x:row>
    <x:row r="33">
      <x:c r="A33" s="1" t="s">
        <x:v>618</x:v>
      </x:c>
      <x:c r="B33" s="24" t="s">
        <x:v>619</x:v>
      </x:c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</x:row>
    <x:row r="34">
      <x:c r="A34" s="1" t="s">
        <x:v>620</x:v>
      </x:c>
      <x:c r="B34" s="24" t="s">
        <x:v>621</x:v>
      </x:c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</x:row>
    <x:row r="35">
      <x:c r="A35" s="1" t="s">
        <x:v>100</x:v>
      </x:c>
      <x:c r="B35" s="24" t="s">
        <x:v>622</x:v>
      </x:c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</x:row>
  </x:sheetData>
  <x:mergeCells>
    <x:mergeCell ref="A1:L1"/>
    <x:mergeCell ref="B32:L32"/>
    <x:mergeCell ref="B33:L33"/>
    <x:mergeCell ref="B34:L34"/>
    <x:mergeCell ref="B35:L35"/>
  </x:mergeCells>
  <x:conditionalFormatting sqref="I4:I30">
    <x:cfRule type="cellIs" dxfId="2" priority="1" operator="not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e14781dc1f6446b"/>
  </x:tableParts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8" customWidth="1"/>
    <x:col min="2" max="3" width="22" customWidth="1"/>
    <x:col min="4" max="4" width="15" customWidth="1"/>
  </x:cols>
  <x:sheetData>
    <x:row r="1" ht="30" customHeight="1">
      <x:c r="A1" s="23" t="s">
        <x:v>623</x:v>
      </x:c>
      <x:c r="B1" s="23"/>
      <x:c r="C1" s="23"/>
      <x:c r="D1" s="23"/>
    </x:row>
    <x:row r="3" ht="30" customHeight="1">
      <x:c r="A3" s="9" t="s">
        <x:v>624</x:v>
      </x:c>
      <x:c r="B3" s="9" t="s">
        <x:v>625</x:v>
      </x:c>
      <x:c r="C3" s="9" t="s">
        <x:v>626</x:v>
      </x:c>
      <x:c r="D3" s="9" t="s">
        <x:v>572</x:v>
      </x:c>
    </x:row>
    <x:row r="4">
      <x:c r="A4" t="s">
        <x:v>627</x:v>
      </x:c>
      <x:c r="B4">
        <x:v>61</x:v>
      </x:c>
      <x:c r="C4">
        <x:v>61</x:v>
      </x:c>
      <x:c r="D4" t="s">
        <x:v>628</x:v>
      </x:c>
    </x:row>
    <x:row r="5">
      <x:c r="A5" t="s">
        <x:v>629</x:v>
      </x:c>
      <x:c r="B5">
        <x:v>27</x:v>
      </x:c>
      <x:c r="C5">
        <x:v>27</x:v>
      </x:c>
      <x:c r="D5" t="s">
        <x:v>628</x:v>
      </x:c>
    </x:row>
    <x:row r="6">
      <x:c r="A6" t="s">
        <x:v>630</x:v>
      </x:c>
      <x:c r="B6">
        <x:v>1647</x:v>
      </x:c>
      <x:c r="C6">
        <x:v>1647</x:v>
      </x:c>
      <x:c r="D6" t="s">
        <x:v>628</x:v>
      </x:c>
    </x:row>
    <x:row r="7">
      <x:c r="A7" t="s">
        <x:v>631</x:v>
      </x:c>
      <x:c r="B7">
        <x:v>0</x:v>
      </x:c>
      <x:c r="C7">
        <x:v>0</x:v>
      </x:c>
      <x:c r="D7" t="s">
        <x:v>628</x:v>
      </x:c>
    </x:row>
    <x:row r="8">
      <x:c r="A8" t="s">
        <x:v>632</x:v>
      </x:c>
      <x:c r="B8">
        <x:v>9</x:v>
      </x:c>
      <x:c r="C8">
        <x:v>9</x:v>
      </x:c>
      <x:c r="D8" t="s">
        <x:v>628</x:v>
      </x:c>
    </x:row>
    <x:row r="9">
      <x:c r="A9" t="s">
        <x:v>633</x:v>
      </x:c>
      <x:c r="B9">
        <x:v>1</x:v>
      </x:c>
      <x:c r="C9">
        <x:v>1</x:v>
      </x:c>
      <x:c r="D9" t="s">
        <x:v>628</x:v>
      </x:c>
    </x:row>
    <x:row r="10">
      <x:c r="A10" t="s">
        <x:v>634</x:v>
      </x:c>
      <x:c r="B10">
        <x:v>0</x:v>
      </x:c>
      <x:c r="C10">
        <x:v>0</x:v>
      </x:c>
      <x:c r="D10" t="s">
        <x:v>628</x:v>
      </x:c>
    </x:row>
    <x:row r="11">
      <x:c r="A11" t="s">
        <x:v>635</x:v>
      </x:c>
      <x:c r="B11">
        <x:v>2</x:v>
      </x:c>
      <x:c r="C11">
        <x:v>2</x:v>
      </x:c>
      <x:c r="D11" t="s">
        <x:v>628</x:v>
      </x:c>
    </x:row>
    <x:row r="12">
      <x:c r="A12" t="s">
        <x:v>636</x:v>
      </x:c>
      <x:c r="B12">
        <x:v>21</x:v>
      </x:c>
      <x:c r="C12">
        <x:v>21</x:v>
      </x:c>
      <x:c r="D12" t="s">
        <x:v>628</x:v>
      </x:c>
    </x:row>
    <x:row r="13">
      <x:c r="A13" t="s">
        <x:v>637</x:v>
      </x:c>
      <x:c r="B13" t="n">
        <x:f>'Dimensões 61'!L22</x:f>
        <x:v>35.71966999410256</x:v>
      </x:c>
      <x:c r="C13" t="n">
        <x:v>35.71966999410256</x:v>
      </x:c>
      <x:c r="D13" t="str">
        <x:f>IF(ABS(B13-C13)&lt;0.0000001,"OK","VERIFICAR")</x:f>
        <x:v>OK</x:v>
      </x:c>
    </x:row>
    <x:row r="14">
      <x:c r="A14" t="s">
        <x:v>638</x:v>
      </x:c>
      <x:c r="B14" t="str">
        <x:f>'Ranking ICE'!C4</x:f>
        <x:v>Irlanda</x:v>
      </x:c>
      <x:c r="C14" t="str">
        <x:v>Irlanda</x:v>
      </x:c>
      <x:c r="D14" t="s">
        <x:v>628</x:v>
      </x:c>
    </x:row>
  </x:sheetData>
  <x:mergeCells>
    <x:mergeCell ref="A1:D1"/>
  </x:mergeCells>
  <x:conditionalFormatting sqref="D4:D14">
    <x:cfRule type="containsText" dxfId="1" priority="1" operator="containsText" text="OK"/>
    <x:cfRule type="containsText" dxfId="0" priority="2" operator="containsText" text="ERRO"/>
  </x:conditionalFormatting>
  <x:pageMargins left="0.7" right="0.7" top="0.75" bottom="0.75" header="0.3" footer="0.3"/>
  <x:tableParts count="1">
    <x:tablePart xmlns:r="http://schemas.openxmlformats.org/officeDocument/2006/relationships" r:id="R8ff6390fdd02446d"/>
  </x:tableParts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8" customWidth="1"/>
    <x:col min="2" max="2" width="18" customWidth="1"/>
    <x:col min="3" max="3" width="19" customWidth="1"/>
    <x:col min="4" max="5" width="9" customWidth="1"/>
    <x:col min="6" max="6" width="19" customWidth="1"/>
    <x:col min="7" max="7" width="18" customWidth="1"/>
    <x:col min="8" max="8" width="4" customWidth="1"/>
    <x:col min="9" max="9" width="27" customWidth="1"/>
    <x:col min="10" max="10" width="16" customWidth="1"/>
    <x:col min="11" max="11" width="13" customWidth="1"/>
    <x:col min="12" max="12" width="11" customWidth="1"/>
  </x:cols>
  <x:sheetData>
    <x:row r="1" ht="43.20000076293945" customHeight="1">
      <x:c r="A1" s="27" t="s">
        <x:v>639</x:v>
      </x:c>
      <x:c r="B1" s="27"/>
      <x:c r="C1" s="27"/>
      <x:c r="D1" s="27"/>
      <x:c r="E1" s="27"/>
      <x:c r="F1" s="27"/>
      <x:c r="G1" s="27"/>
      <x:c r="H1" s="18"/>
      <x:c r="I1" s="18"/>
      <x:c r="J1" s="18"/>
      <x:c r="K1" s="18"/>
      <x:c r="L1" s="18"/>
    </x:row>
    <x:row r="2" ht="15" customHeight="1">
      <x:c r="A2" s="19"/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</x:row>
    <x:row r="3" ht="34.04999923706055" customHeight="1">
      <x:c r="A3" s="20" t="s">
        <x:v>640</x:v>
      </x:c>
      <x:c r="B3" s="20" t="s">
        <x:v>641</x:v>
      </x:c>
      <x:c r="C3" s="20" t="s">
        <x:v>642</x:v>
      </x:c>
      <x:c r="D3" s="20" t="s">
        <x:v>643</x:v>
      </x:c>
      <x:c r="E3" s="20" t="s">
        <x:v>644</x:v>
      </x:c>
      <x:c r="F3" s="20" t="s">
        <x:v>645</x:v>
      </x:c>
      <x:c r="G3" s="20" t="s">
        <x:v>646</x:v>
      </x:c>
      <x:c r="H3" s="19"/>
      <x:c r="I3" s="20" t="s">
        <x:v>551</x:v>
      </x:c>
      <x:c r="J3" s="20" t="s">
        <x:v>647</x:v>
      </x:c>
      <x:c r="K3" s="20" t="s">
        <x:v>648</x:v>
      </x:c>
      <x:c r="L3" s="20" t="s">
        <x:v>553</x:v>
      </x:c>
    </x:row>
    <x:row r="4" ht="36" customHeight="1">
      <x:c r="A4" s="19" t="s">
        <x:v>649</x:v>
      </x:c>
      <x:c r="B4" s="19" t="n">
        <x:v>100000</x:v>
      </x:c>
      <x:c r="C4" s="21" t="n">
        <x:v>21</x:v>
      </x:c>
      <x:c r="D4" s="21" t="n">
        <x:v>20</x:v>
      </x:c>
      <x:c r="E4" s="21" t="n">
        <x:v>22</x:v>
      </x:c>
      <x:c r="F4" s="21" t="n">
        <x:v>99.87</x:v>
      </x:c>
      <x:c r="G4" s="19" t="str">
        <x:v>17–24</x:v>
      </x:c>
      <x:c r="H4" s="19"/>
      <x:c r="I4" s="19" t="s">
        <x:v>56</x:v>
      </x:c>
      <x:c r="J4" s="22" t="n">
        <x:v>35.37693643567307</x:v>
      </x:c>
      <x:c r="K4" s="19" t="n">
        <x:v>21</x:v>
      </x:c>
      <x:c r="L4" s="19" t="n">
        <x:v>0</x:v>
      </x:c>
    </x:row>
    <x:row r="5" ht="36" customHeight="1">
      <x:c r="A5" s="19" t="s">
        <x:v>650</x:v>
      </x:c>
      <x:c r="B5" s="19" t="n">
        <x:v>100000</x:v>
      </x:c>
      <x:c r="C5" s="21" t="n">
        <x:v>21</x:v>
      </x:c>
      <x:c r="D5" s="21" t="n">
        <x:v>18</x:v>
      </x:c>
      <x:c r="E5" s="21" t="n">
        <x:v>23</x:v>
      </x:c>
      <x:c r="F5" s="21" t="n">
        <x:v>91.071</x:v>
      </x:c>
      <x:c r="G5" s="19" t="str">
        <x:v>14–25</x:v>
      </x:c>
      <x:c r="H5" s="19"/>
      <x:c r="I5" s="19" t="s">
        <x:v>120</x:v>
      </x:c>
      <x:c r="J5" s="22" t="n">
        <x:v>38.742321051057694</x:v>
      </x:c>
      <x:c r="K5" s="19" t="n">
        <x:v>21</x:v>
      </x:c>
      <x:c r="L5" s="19" t="n">
        <x:v>0</x:v>
      </x:c>
    </x:row>
    <x:row r="6" ht="24" customHeight="1">
      <x:c r="A6" s="19"/>
      <x:c r="B6" s="19"/>
      <x:c r="C6" s="19"/>
      <x:c r="D6" s="19"/>
      <x:c r="E6" s="19"/>
      <x:c r="F6" s="19"/>
      <x:c r="G6" s="19"/>
      <x:c r="H6" s="19"/>
      <x:c r="I6" s="19" t="s">
        <x:v>124</x:v>
      </x:c>
      <x:c r="J6" s="22" t="n">
        <x:v>37.780782589519234</x:v>
      </x:c>
      <x:c r="K6" s="19" t="n">
        <x:v>20</x:v>
      </x:c>
      <x:c r="L6" s="19" t="n">
        <x:v>-1</x:v>
      </x:c>
    </x:row>
    <x:row r="7" ht="15" customHeight="1">
      <x:c r="A7" s="19" t="s">
        <x:v>651</x:v>
      </x:c>
      <x:c r="B7" s="28" t="s">
        <x:v>652</x:v>
      </x:c>
      <x:c r="C7" s="28"/>
      <x:c r="D7" s="28"/>
      <x:c r="E7" s="28"/>
      <x:c r="F7" s="28"/>
      <x:c r="G7" s="28"/>
      <x:c r="H7" s="19"/>
      <x:c r="I7" s="19" t="s">
        <x:v>134</x:v>
      </x:c>
      <x:c r="J7" s="22" t="n">
        <x:v>34.60236378665866</x:v>
      </x:c>
      <x:c r="K7" s="19" t="n">
        <x:v>21</x:v>
      </x:c>
      <x:c r="L7" s="19" t="n">
        <x:v>0</x:v>
      </x:c>
    </x:row>
    <x:row r="8" ht="15" customHeight="1">
      <x:c r="A8" s="19" t="s">
        <x:v>653</x:v>
      </x:c>
      <x:c r="B8" s="28">
        <x:v>204061</x:v>
      </x:c>
      <x:c r="C8" s="28"/>
      <x:c r="D8" s="28"/>
      <x:c r="E8" s="28"/>
      <x:c r="F8" s="28"/>
      <x:c r="G8" s="28"/>
      <x:c r="H8" s="19"/>
      <x:c r="I8" s="19" t="s">
        <x:v>165</x:v>
      </x:c>
      <x:c r="J8" s="22" t="n">
        <x:v>33.78038194411057</x:v>
      </x:c>
      <x:c r="K8" s="19" t="n">
        <x:v>21</x:v>
      </x:c>
      <x:c r="L8" s="19" t="n">
        <x:v>0</x:v>
      </x:c>
    </x:row>
    <x:row r="9" ht="36" customHeight="1">
      <x:c r="A9" s="19" t="s">
        <x:v>654</x:v>
      </x:c>
      <x:c r="B9" s="28" t="s">
        <x:v>655</x:v>
      </x:c>
      <x:c r="C9" s="28"/>
      <x:c r="D9" s="28"/>
      <x:c r="E9" s="28"/>
      <x:c r="F9" s="28"/>
      <x:c r="G9" s="28"/>
      <x:c r="H9" s="19"/>
      <x:c r="I9" s="19" t="s">
        <x:v>236</x:v>
      </x:c>
      <x:c r="J9" s="22" t="n">
        <x:v>37.780782589519234</x:v>
      </x:c>
      <x:c r="K9" s="19" t="n">
        <x:v>21</x:v>
      </x:c>
      <x:c r="L9" s="19" t="n">
        <x:v>0</x:v>
      </x:c>
    </x:row>
    <x:row r="10" ht="24" customHeight="1">
      <x:c r="A10" s="19" t="s">
        <x:v>656</x:v>
      </x:c>
      <x:c r="B10" s="28" t="s">
        <x:v>657</x:v>
      </x:c>
      <x:c r="C10" s="28"/>
      <x:c r="D10" s="28"/>
      <x:c r="E10" s="28"/>
      <x:c r="F10" s="28"/>
      <x:c r="G10" s="28"/>
      <x:c r="H10" s="19"/>
      <x:c r="I10" s="19" t="s">
        <x:v>246</x:v>
      </x:c>
      <x:c r="J10" s="22" t="n">
        <x:v>35.01635951259615</x:v>
      </x:c>
      <x:c r="K10" s="19" t="n">
        <x:v>20</x:v>
      </x:c>
      <x:c r="L10" s="19" t="n">
        <x:v>-1</x:v>
      </x:c>
    </x:row>
    <x:row r="11" ht="15" customHeight="1">
      <x:c r="A11" s="19" t="s">
        <x:v>541</x:v>
      </x:c>
      <x:c r="B11" s="28" t="s">
        <x:v>658</x:v>
      </x:c>
      <x:c r="C11" s="28"/>
      <x:c r="D11" s="28"/>
      <x:c r="E11" s="28"/>
      <x:c r="F11" s="28"/>
      <x:c r="G11" s="28"/>
      <x:c r="H11" s="19"/>
      <x:c r="I11" s="19" t="s">
        <x:v>255</x:v>
      </x:c>
      <x:c r="J11" s="22" t="n">
        <x:v>34.46247329519231</x:v>
      </x:c>
      <x:c r="K11" s="19" t="n">
        <x:v>21</x:v>
      </x:c>
      <x:c r="L11" s="19" t="n">
        <x:v>0</x:v>
      </x:c>
    </x:row>
    <x:row r="12" ht="36" customHeight="1">
      <x:c r="A12" s="19"/>
      <x:c r="B12" s="19"/>
      <x:c r="C12" s="19"/>
      <x:c r="D12" s="19"/>
      <x:c r="E12" s="19"/>
      <x:c r="F12" s="19"/>
      <x:c r="G12" s="19"/>
      <x:c r="H12" s="19"/>
      <x:c r="I12" s="19" t="s">
        <x:v>340</x:v>
      </x:c>
      <x:c r="J12" s="22" t="n">
        <x:v>33.93462874259615</x:v>
      </x:c>
      <x:c r="K12" s="19" t="n">
        <x:v>21</x:v>
      </x:c>
      <x:c r="L12" s="19" t="n">
        <x:v>0</x:v>
      </x:c>
    </x:row>
  </x:sheetData>
  <x:mergeCells>
    <x:mergeCell ref="B11:G11"/>
    <x:mergeCell ref="A1:G1"/>
    <x:mergeCell ref="B7:G7"/>
    <x:mergeCell ref="B8:G8"/>
    <x:mergeCell ref="B9:G9"/>
    <x:mergeCell ref="B10:G10"/>
  </x:mergeCells>
  <x:pageMargins left="0.7" right="0.7" top="0.75" bottom="0.75" header="0.3" footer="0.3"/>
</x:worksheet>
</file>